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35" windowWidth="15360" windowHeight="7950" tabRatio="649" activeTab="0"/>
  </bookViews>
  <sheets>
    <sheet name="Deckblatt" sheetId="1" r:id="rId1"/>
    <sheet name="M13-12" sheetId="2" r:id="rId2"/>
    <sheet name="M11-10" sheetId="3" r:id="rId3"/>
    <sheet name="M9-8" sheetId="4" r:id="rId4"/>
    <sheet name="W13-12" sheetId="5" r:id="rId5"/>
    <sheet name="W11-10" sheetId="6" r:id="rId6"/>
    <sheet name="W9-8" sheetId="7" r:id="rId7"/>
    <sheet name="Vereine" sheetId="8" r:id="rId8"/>
    <sheet name="Staffeln" sheetId="9" r:id="rId9"/>
  </sheets>
  <definedNames/>
  <calcPr fullCalcOnLoad="1"/>
</workbook>
</file>

<file path=xl/sharedStrings.xml><?xml version="1.0" encoding="utf-8"?>
<sst xmlns="http://schemas.openxmlformats.org/spreadsheetml/2006/main" count="1087" uniqueCount="227">
  <si>
    <t>Nr.</t>
  </si>
  <si>
    <t>Name Vorname</t>
  </si>
  <si>
    <t>Sprint</t>
  </si>
  <si>
    <t>Zeit</t>
  </si>
  <si>
    <t>Pkte</t>
  </si>
  <si>
    <t>Anz</t>
  </si>
  <si>
    <t>Pk</t>
  </si>
  <si>
    <t>Hürden</t>
  </si>
  <si>
    <t>Su</t>
  </si>
  <si>
    <t>Ziel</t>
  </si>
  <si>
    <t>Medizinball</t>
  </si>
  <si>
    <t>W1</t>
  </si>
  <si>
    <t>W2</t>
  </si>
  <si>
    <t>W3</t>
  </si>
  <si>
    <t xml:space="preserve"> </t>
  </si>
  <si>
    <t>WA</t>
  </si>
  <si>
    <t>REG</t>
  </si>
  <si>
    <t>HUN</t>
  </si>
  <si>
    <t>Simmich Gregor</t>
  </si>
  <si>
    <t>Reitmeier Tobias</t>
  </si>
  <si>
    <t>Dilger Ramona</t>
  </si>
  <si>
    <t>Schießl Rebecca</t>
  </si>
  <si>
    <t>Kräh Stefanie</t>
  </si>
  <si>
    <t>BOG</t>
  </si>
  <si>
    <t>Schrutz Franziska</t>
  </si>
  <si>
    <t>Werner Bernadette</t>
  </si>
  <si>
    <t>Werner Frederic</t>
  </si>
  <si>
    <t>Hansch David</t>
  </si>
  <si>
    <t>Schrutz Raphael</t>
  </si>
  <si>
    <t>RHÜ</t>
  </si>
  <si>
    <t>Kuchler Maximilian</t>
  </si>
  <si>
    <t>Ballmann Markus</t>
  </si>
  <si>
    <t>PLA</t>
  </si>
  <si>
    <t>DEG</t>
  </si>
  <si>
    <t>SR</t>
  </si>
  <si>
    <t>TV Wallersdorf</t>
  </si>
  <si>
    <t>TSV Regen</t>
  </si>
  <si>
    <t>TSV Plattling</t>
  </si>
  <si>
    <t>LC Tanne Hunderdorf</t>
  </si>
  <si>
    <t>TSV Regenhütte</t>
  </si>
  <si>
    <t>FTSV Straubing</t>
  </si>
  <si>
    <t>TSV Bogen</t>
  </si>
  <si>
    <t>Teilnehmende Vereine</t>
  </si>
  <si>
    <t>TSV Deggendorf</t>
  </si>
  <si>
    <t>M</t>
  </si>
  <si>
    <t>W</t>
  </si>
  <si>
    <t>ges</t>
  </si>
  <si>
    <t>GESAMT</t>
  </si>
  <si>
    <t>Speed Bounce</t>
  </si>
  <si>
    <t>Weit-      spr.</t>
  </si>
  <si>
    <t>Ver            ein</t>
  </si>
  <si>
    <t>3 V.</t>
  </si>
  <si>
    <t>Ges.   Sum.</t>
  </si>
  <si>
    <t>Winterpower 2006 am 21. Januar 2006 in Straubing, Hallen am Hagen</t>
  </si>
  <si>
    <t>M 13, Jg. 93</t>
  </si>
  <si>
    <t>M 12, Jg. 94</t>
  </si>
  <si>
    <t>M 10, Jg. 96</t>
  </si>
  <si>
    <t>M 11, Jg. 95</t>
  </si>
  <si>
    <t>M 08, Jg. 98</t>
  </si>
  <si>
    <t>M 09, Jg. 97</t>
  </si>
  <si>
    <t>W 12, Jg. 94</t>
  </si>
  <si>
    <t>W 13, Jg. 93</t>
  </si>
  <si>
    <t>W 10, Jg. 96</t>
  </si>
  <si>
    <t>W 11, Jg. 95</t>
  </si>
  <si>
    <t>W 08, Jg. 98</t>
  </si>
  <si>
    <t>W 09, Jg. 97</t>
  </si>
  <si>
    <t>Kienberger Carola</t>
  </si>
  <si>
    <t>Goertzen Lisa</t>
  </si>
  <si>
    <t>Werner Francesca (99)</t>
  </si>
  <si>
    <t>Schrutz Hanna (99)</t>
  </si>
  <si>
    <t>Kraus Tobias</t>
  </si>
  <si>
    <t>Goertzen Max</t>
  </si>
  <si>
    <t>Kräh Matthias</t>
  </si>
  <si>
    <t>Altendorf Stefan (99)</t>
  </si>
  <si>
    <t>Kuchler Felix</t>
  </si>
  <si>
    <t>Anneser Markus</t>
  </si>
  <si>
    <t>Meyer Benjamin</t>
  </si>
  <si>
    <t>Schießl Natalie</t>
  </si>
  <si>
    <t>Klein Vanessa</t>
  </si>
  <si>
    <t>Anneser Laura</t>
  </si>
  <si>
    <t>Gürster Anna Lena</t>
  </si>
  <si>
    <t>Scholz Laura</t>
  </si>
  <si>
    <t>Reitmeier Corina</t>
  </si>
  <si>
    <t>Schreder Michelle</t>
  </si>
  <si>
    <t>Wittenzellner Lukas</t>
  </si>
  <si>
    <t>Trauner Lisa</t>
  </si>
  <si>
    <t>Gigl Nadine</t>
  </si>
  <si>
    <t>Hromatka Isabella</t>
  </si>
  <si>
    <t>Zitzelsberger Anette</t>
  </si>
  <si>
    <t>Krinner Stefan</t>
  </si>
  <si>
    <t>WAL</t>
  </si>
  <si>
    <t>Aschenbrenner Tobias</t>
  </si>
  <si>
    <t>Hadrich Dominik</t>
  </si>
  <si>
    <t>Deistler Michael</t>
  </si>
  <si>
    <t>Weinzierl Markus</t>
  </si>
  <si>
    <t>Scheidhammer Anton</t>
  </si>
  <si>
    <t>Schosser Kevin</t>
  </si>
  <si>
    <t>Perlitschke Florian</t>
  </si>
  <si>
    <t>Brunner Fabian</t>
  </si>
  <si>
    <t>Freymadl Mario</t>
  </si>
  <si>
    <t>Kellermann Tim</t>
  </si>
  <si>
    <t>Schraufnagl Jonas</t>
  </si>
  <si>
    <t>Hötzinger Andreas</t>
  </si>
  <si>
    <t>Klein Simon</t>
  </si>
  <si>
    <t>Dausch Timo</t>
  </si>
  <si>
    <t>Schosser Marco</t>
  </si>
  <si>
    <t>Özyigitoglu Hilal</t>
  </si>
  <si>
    <t>Ruder Erika</t>
  </si>
  <si>
    <t>Radspieler Verena</t>
  </si>
  <si>
    <t>Karg Marina</t>
  </si>
  <si>
    <t>Wendl Vanessa</t>
  </si>
  <si>
    <t>Krinner Sandra</t>
  </si>
  <si>
    <t>Stifter Julia</t>
  </si>
  <si>
    <t>Hanrieder Maria</t>
  </si>
  <si>
    <t>Baumgartner Andrea</t>
  </si>
  <si>
    <t>Dausch Simone</t>
  </si>
  <si>
    <t>Kulzer Stefanie</t>
  </si>
  <si>
    <t>Zollner Christina</t>
  </si>
  <si>
    <t>Kulzer Verena</t>
  </si>
  <si>
    <t>Radspieler Hannah (99)</t>
  </si>
  <si>
    <t>Krippner Katrin</t>
  </si>
  <si>
    <t xml:space="preserve">Plötz Johanna </t>
  </si>
  <si>
    <t>Stöckl Laura</t>
  </si>
  <si>
    <t>Stingl Veronika</t>
  </si>
  <si>
    <t>Lorer Dennis</t>
  </si>
  <si>
    <t>Sedlmeier Manuel</t>
  </si>
  <si>
    <t>Sedlmeier Marcel</t>
  </si>
  <si>
    <t>Lorer Maxim</t>
  </si>
  <si>
    <t>Brandt Thomas</t>
  </si>
  <si>
    <t>Zisler Michael</t>
  </si>
  <si>
    <t>Wolf Lukas</t>
  </si>
  <si>
    <t>Bachl Tobias</t>
  </si>
  <si>
    <t>Müller Nicholas</t>
  </si>
  <si>
    <t>Herbold Florian</t>
  </si>
  <si>
    <t>Rieder Maxi</t>
  </si>
  <si>
    <t>Hamann Viktor</t>
  </si>
  <si>
    <t>Pervan Philipp</t>
  </si>
  <si>
    <t>Spranger Michel</t>
  </si>
  <si>
    <t>Raba Marius</t>
  </si>
  <si>
    <t>Primbs Max</t>
  </si>
  <si>
    <t>Hurt Katrin</t>
  </si>
  <si>
    <t>Schratzenstaller Josefine</t>
  </si>
  <si>
    <t>Schütz Hannah</t>
  </si>
  <si>
    <t>Rösner Verena</t>
  </si>
  <si>
    <t>Eiglmeier Jasmin</t>
  </si>
  <si>
    <t>Schachtner Julia</t>
  </si>
  <si>
    <t>Ruhstorfer Franziska</t>
  </si>
  <si>
    <t>Wende Florian</t>
  </si>
  <si>
    <t>Feldmeier Lukas</t>
  </si>
  <si>
    <t>Lacher Calvin</t>
  </si>
  <si>
    <t>Lacher Jonas</t>
  </si>
  <si>
    <t>Schütz Philipp</t>
  </si>
  <si>
    <t>Brunner Andreas</t>
  </si>
  <si>
    <t>Hamann Andreas</t>
  </si>
  <si>
    <t>Geisperger Jonas</t>
  </si>
  <si>
    <t>Pöschl Florian</t>
  </si>
  <si>
    <t>Spielbauer Johannes</t>
  </si>
  <si>
    <t>Klemm Susanne</t>
  </si>
  <si>
    <t>Janker Laura</t>
  </si>
  <si>
    <t>Woitala Julia</t>
  </si>
  <si>
    <t>Stadlbauer Katharina</t>
  </si>
  <si>
    <t>Brunner Annabella</t>
  </si>
  <si>
    <t>Albert Verena</t>
  </si>
  <si>
    <t>Hurt Laura</t>
  </si>
  <si>
    <t>Christel Anna-Maria</t>
  </si>
  <si>
    <t>Zeitzler Luise (99)</t>
  </si>
  <si>
    <t>Hrda Timo</t>
  </si>
  <si>
    <t>Christel Katrin</t>
  </si>
  <si>
    <t>Bergmann Marius</t>
  </si>
  <si>
    <t>Pfisterer Hannah</t>
  </si>
  <si>
    <t>Lang Leonie</t>
  </si>
  <si>
    <t>Prem Andreas</t>
  </si>
  <si>
    <t>Große Kassandra</t>
  </si>
  <si>
    <t>Paul Oliver</t>
  </si>
  <si>
    <t>Paul Christoph</t>
  </si>
  <si>
    <t>Pollmann Luisa</t>
  </si>
  <si>
    <t>Sepaintner Kilian</t>
  </si>
  <si>
    <t>Spagert Heinrich</t>
  </si>
  <si>
    <t>Demandt Janina</t>
  </si>
  <si>
    <t>Weinzierl Caroline</t>
  </si>
  <si>
    <t>Maryniak Alena</t>
  </si>
  <si>
    <t>Pfisterer Lukas</t>
  </si>
  <si>
    <t>M13</t>
  </si>
  <si>
    <t>M12</t>
  </si>
  <si>
    <t>M11</t>
  </si>
  <si>
    <t>M10</t>
  </si>
  <si>
    <t>M09</t>
  </si>
  <si>
    <t>M08</t>
  </si>
  <si>
    <t>W13</t>
  </si>
  <si>
    <t>W12</t>
  </si>
  <si>
    <t>W11</t>
  </si>
  <si>
    <t>W10</t>
  </si>
  <si>
    <t>W09</t>
  </si>
  <si>
    <t>W08</t>
  </si>
  <si>
    <t>Geisperger Jonas n.A.</t>
  </si>
  <si>
    <t>Hurt Laura n.A.</t>
  </si>
  <si>
    <t>Klemm Susanne n.A.</t>
  </si>
  <si>
    <t>Lorer Maxim n.A.</t>
  </si>
  <si>
    <t>Ergebnisliste</t>
  </si>
  <si>
    <t>Goertzen Max n.a.</t>
  </si>
  <si>
    <t>Stadlbauer Katharina n.a.</t>
  </si>
  <si>
    <t>Brunner Annabella n.a.</t>
  </si>
  <si>
    <t>Hurt Katrin n.a.</t>
  </si>
  <si>
    <t>Wolf Lukas n.a.</t>
  </si>
  <si>
    <t>Plötz Johanna</t>
  </si>
  <si>
    <t>M/W 12/13</t>
  </si>
  <si>
    <t>M/W 10/11</t>
  </si>
  <si>
    <t>Spielbauer Max</t>
  </si>
  <si>
    <t>Radspieler Hanna</t>
  </si>
  <si>
    <t>M/W 8/9</t>
  </si>
  <si>
    <t>Zellner Christina</t>
  </si>
  <si>
    <t>Weinzierl Carolin</t>
  </si>
  <si>
    <t>Schraufnagel Jonas</t>
  </si>
  <si>
    <t>TSV Bog./TV Wallers.</t>
  </si>
  <si>
    <t>Weindl Vanessa</t>
  </si>
  <si>
    <t>Hausrieder Maria</t>
  </si>
  <si>
    <t>5.</t>
  </si>
  <si>
    <t>3.</t>
  </si>
  <si>
    <t>4.</t>
  </si>
  <si>
    <t>2.</t>
  </si>
  <si>
    <t>1.</t>
  </si>
  <si>
    <t>6.</t>
  </si>
  <si>
    <t>10s</t>
  </si>
  <si>
    <t>30s</t>
  </si>
  <si>
    <t>40s</t>
  </si>
  <si>
    <t>60s</t>
  </si>
  <si>
    <t>20s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</si>
</sst>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6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 applyProtection="1">
      <alignment horizontal="center"/>
      <protection hidden="1"/>
    </xf>
    <xf numFmtId="172" fontId="0" fillId="3" borderId="1" xfId="0" applyNumberForma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1" fillId="5" borderId="1" xfId="0" applyNumberFormat="1" applyFont="1" applyFill="1" applyBorder="1" applyAlignment="1">
      <alignment horizontal="center"/>
    </xf>
    <xf numFmtId="172" fontId="1" fillId="6" borderId="1" xfId="0" applyNumberFormat="1" applyFont="1" applyFill="1" applyBorder="1" applyAlignment="1">
      <alignment horizontal="center"/>
    </xf>
    <xf numFmtId="172" fontId="1" fillId="7" borderId="1" xfId="0" applyNumberFormat="1" applyFont="1" applyFill="1" applyBorder="1" applyAlignment="1">
      <alignment horizontal="center"/>
    </xf>
    <xf numFmtId="172" fontId="1" fillId="8" borderId="1" xfId="0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/>
    </xf>
    <xf numFmtId="0" fontId="0" fillId="9" borderId="0" xfId="0" applyFill="1" applyBorder="1" applyAlignment="1">
      <alignment/>
    </xf>
    <xf numFmtId="0" fontId="7" fillId="0" borderId="0" xfId="0" applyFont="1" applyFill="1" applyBorder="1" applyAlignment="1">
      <alignment/>
    </xf>
    <xf numFmtId="47" fontId="7" fillId="0" borderId="0" xfId="0" applyNumberFormat="1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3" sqref="A3"/>
    </sheetView>
  </sheetViews>
  <sheetFormatPr defaultColWidth="11.421875" defaultRowHeight="12.75"/>
  <cols>
    <col min="1" max="8" width="6.421875" style="0" customWidth="1"/>
    <col min="9" max="9" width="17.00390625" style="0" customWidth="1"/>
    <col min="10" max="16" width="6.421875" style="0" customWidth="1"/>
  </cols>
  <sheetData>
    <row r="1" spans="1:16" ht="20.25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">
      <c r="A2" s="43" t="s">
        <v>198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2" customHeight="1"/>
    <row r="4" s="22" customFormat="1" ht="15"/>
    <row r="5" spans="6:12" s="22" customFormat="1" ht="15.75">
      <c r="F5" s="44" t="s">
        <v>42</v>
      </c>
      <c r="G5" s="45"/>
      <c r="H5" s="45"/>
      <c r="I5" s="45"/>
      <c r="J5" s="45"/>
      <c r="K5" s="45"/>
      <c r="L5" s="46"/>
    </row>
    <row r="6" spans="6:12" s="22" customFormat="1" ht="15">
      <c r="F6" s="47"/>
      <c r="G6" s="48"/>
      <c r="H6" s="48"/>
      <c r="I6" s="49"/>
      <c r="J6" s="23" t="s">
        <v>44</v>
      </c>
      <c r="K6" s="23" t="s">
        <v>45</v>
      </c>
      <c r="L6" s="23" t="s">
        <v>46</v>
      </c>
    </row>
    <row r="7" spans="6:12" s="22" customFormat="1" ht="15">
      <c r="F7" s="24" t="s">
        <v>15</v>
      </c>
      <c r="G7" s="39" t="s">
        <v>35</v>
      </c>
      <c r="H7" s="40"/>
      <c r="I7" s="41"/>
      <c r="J7" s="24">
        <v>16</v>
      </c>
      <c r="K7" s="24">
        <v>16</v>
      </c>
      <c r="L7" s="24">
        <v>32</v>
      </c>
    </row>
    <row r="8" spans="6:12" s="22" customFormat="1" ht="15">
      <c r="F8" s="24" t="s">
        <v>29</v>
      </c>
      <c r="G8" s="39" t="s">
        <v>39</v>
      </c>
      <c r="H8" s="40"/>
      <c r="I8" s="41"/>
      <c r="J8" s="24">
        <v>3</v>
      </c>
      <c r="K8" s="24">
        <v>0</v>
      </c>
      <c r="L8" s="24">
        <v>3</v>
      </c>
    </row>
    <row r="9" spans="6:12" s="22" customFormat="1" ht="15">
      <c r="F9" s="24" t="s">
        <v>34</v>
      </c>
      <c r="G9" s="39" t="s">
        <v>40</v>
      </c>
      <c r="H9" s="40"/>
      <c r="I9" s="41"/>
      <c r="J9" s="24">
        <v>19</v>
      </c>
      <c r="K9" s="24">
        <v>15</v>
      </c>
      <c r="L9" s="24">
        <v>34</v>
      </c>
    </row>
    <row r="10" spans="6:12" s="22" customFormat="1" ht="15">
      <c r="F10" s="24" t="s">
        <v>32</v>
      </c>
      <c r="G10" s="39" t="s">
        <v>37</v>
      </c>
      <c r="H10" s="40"/>
      <c r="I10" s="41"/>
      <c r="J10" s="24">
        <v>4</v>
      </c>
      <c r="K10" s="24">
        <v>6</v>
      </c>
      <c r="L10" s="24">
        <v>10</v>
      </c>
    </row>
    <row r="11" spans="6:12" s="22" customFormat="1" ht="15">
      <c r="F11" s="24" t="s">
        <v>23</v>
      </c>
      <c r="G11" s="39" t="s">
        <v>41</v>
      </c>
      <c r="H11" s="40"/>
      <c r="I11" s="41"/>
      <c r="J11" s="24">
        <v>7</v>
      </c>
      <c r="K11" s="24">
        <v>7</v>
      </c>
      <c r="L11" s="24">
        <v>14</v>
      </c>
    </row>
    <row r="12" spans="6:12" s="22" customFormat="1" ht="15">
      <c r="F12" s="24" t="s">
        <v>16</v>
      </c>
      <c r="G12" s="39" t="s">
        <v>36</v>
      </c>
      <c r="H12" s="40"/>
      <c r="I12" s="41"/>
      <c r="J12" s="24">
        <v>1</v>
      </c>
      <c r="K12" s="24">
        <v>5</v>
      </c>
      <c r="L12" s="24">
        <v>6</v>
      </c>
    </row>
    <row r="13" spans="6:12" s="22" customFormat="1" ht="15">
      <c r="F13" s="24" t="s">
        <v>33</v>
      </c>
      <c r="G13" s="39" t="s">
        <v>43</v>
      </c>
      <c r="H13" s="40"/>
      <c r="I13" s="41"/>
      <c r="J13" s="24">
        <v>10</v>
      </c>
      <c r="K13" s="24">
        <v>4</v>
      </c>
      <c r="L13" s="24">
        <v>14</v>
      </c>
    </row>
    <row r="14" spans="6:12" s="22" customFormat="1" ht="15">
      <c r="F14" s="24" t="s">
        <v>17</v>
      </c>
      <c r="G14" s="39" t="s">
        <v>38</v>
      </c>
      <c r="H14" s="40"/>
      <c r="I14" s="41"/>
      <c r="J14" s="24">
        <v>5</v>
      </c>
      <c r="K14" s="24">
        <v>9</v>
      </c>
      <c r="L14" s="24">
        <v>14</v>
      </c>
    </row>
    <row r="15" spans="6:12" s="22" customFormat="1" ht="15">
      <c r="F15" s="47" t="s">
        <v>47</v>
      </c>
      <c r="G15" s="48"/>
      <c r="H15" s="48"/>
      <c r="I15" s="49"/>
      <c r="J15" s="24">
        <f>SUM(J7:J14)</f>
        <v>65</v>
      </c>
      <c r="K15" s="24">
        <f>SUM(K7:K14)</f>
        <v>62</v>
      </c>
      <c r="L15" s="24">
        <f>SUM(L7:L14)</f>
        <v>127</v>
      </c>
    </row>
    <row r="16" s="22" customFormat="1" ht="15"/>
    <row r="17" s="22" customFormat="1" ht="15"/>
    <row r="18" s="22" customFormat="1" ht="15"/>
  </sheetData>
  <mergeCells count="13">
    <mergeCell ref="F15:I15"/>
    <mergeCell ref="G12:I12"/>
    <mergeCell ref="G13:I13"/>
    <mergeCell ref="G14:I14"/>
    <mergeCell ref="G11:I11"/>
    <mergeCell ref="A1:P1"/>
    <mergeCell ref="A2:P2"/>
    <mergeCell ref="F5:L5"/>
    <mergeCell ref="G7:I7"/>
    <mergeCell ref="F6:I6"/>
    <mergeCell ref="G8:I8"/>
    <mergeCell ref="G9:I9"/>
    <mergeCell ref="G10:I10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B19" sqref="B19"/>
    </sheetView>
  </sheetViews>
  <sheetFormatPr defaultColWidth="11.421875" defaultRowHeight="19.5" customHeight="1"/>
  <cols>
    <col min="1" max="1" width="4.140625" style="0" customWidth="1"/>
    <col min="2" max="2" width="27.140625" style="0" customWidth="1"/>
    <col min="3" max="3" width="5.421875" style="1" customWidth="1"/>
    <col min="4" max="4" width="5.7109375" style="1" customWidth="1"/>
    <col min="5" max="6" width="5.28125" style="0" customWidth="1"/>
    <col min="7" max="7" width="5.28125" style="1" customWidth="1"/>
    <col min="8" max="8" width="5.28125" style="0" customWidth="1"/>
    <col min="9" max="9" width="5.28125" style="1" customWidth="1"/>
    <col min="10" max="15" width="5.28125" style="0" customWidth="1"/>
    <col min="16" max="16" width="5.28125" style="1" customWidth="1"/>
  </cols>
  <sheetData>
    <row r="1" spans="1:16" ht="19.5" customHeight="1">
      <c r="A1" s="42" t="str">
        <f>Deckblatt!A1</f>
        <v>Winterpower 2006 am 21. Januar 2006 in Straubing, Hallen am Hagen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52" t="str">
        <f>Deckblatt!A2</f>
        <v>Ergebnisliste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9.5" customHeight="1">
      <c r="B3" s="2"/>
    </row>
    <row r="4" spans="2:18" s="16" customFormat="1" ht="25.5" customHeight="1">
      <c r="B4" s="30" t="s">
        <v>54</v>
      </c>
      <c r="E4" s="50" t="s">
        <v>2</v>
      </c>
      <c r="F4" s="50"/>
      <c r="G4" s="19" t="s">
        <v>49</v>
      </c>
      <c r="H4" s="51" t="s">
        <v>48</v>
      </c>
      <c r="I4" s="51"/>
      <c r="J4" s="50" t="s">
        <v>7</v>
      </c>
      <c r="K4" s="50"/>
      <c r="L4" s="17" t="s">
        <v>9</v>
      </c>
      <c r="M4" s="50" t="s">
        <v>10</v>
      </c>
      <c r="N4" s="50"/>
      <c r="O4" s="50"/>
      <c r="P4" s="50"/>
      <c r="Q4" s="16" t="s">
        <v>14</v>
      </c>
      <c r="R4" s="16" t="s">
        <v>14</v>
      </c>
    </row>
    <row r="5" spans="1:16" ht="25.5">
      <c r="A5" s="3" t="s">
        <v>0</v>
      </c>
      <c r="B5" s="4" t="s">
        <v>1</v>
      </c>
      <c r="C5" s="19" t="s">
        <v>50</v>
      </c>
      <c r="D5" s="19" t="s">
        <v>52</v>
      </c>
      <c r="E5" s="18" t="s">
        <v>3</v>
      </c>
      <c r="F5" s="18" t="s">
        <v>4</v>
      </c>
      <c r="G5" s="17" t="s">
        <v>51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">
        <v>898</v>
      </c>
      <c r="B6" s="20" t="s">
        <v>89</v>
      </c>
      <c r="C6" s="3" t="s">
        <v>90</v>
      </c>
      <c r="D6" s="6">
        <f>F6+G6+I6+K6+L6+P6</f>
        <v>138.26736</v>
      </c>
      <c r="E6" s="3">
        <v>5.5</v>
      </c>
      <c r="F6" s="7">
        <f>IF(E6&gt;0,72*(10-E6)*72*1.5*(10-E6)/6000,0)</f>
        <v>26.244</v>
      </c>
      <c r="G6" s="3">
        <v>19</v>
      </c>
      <c r="H6" s="4">
        <v>55</v>
      </c>
      <c r="I6" s="8">
        <f>IF(H6&lt;15,0,(H6-15)/2)</f>
        <v>20</v>
      </c>
      <c r="J6" s="3">
        <v>5.4</v>
      </c>
      <c r="K6" s="8">
        <f>IF(J6&gt;0,72*(10-J6)*72*1.5*(10-J6)/6000,0)</f>
        <v>27.423359999999995</v>
      </c>
      <c r="L6" s="4">
        <v>19</v>
      </c>
      <c r="M6" s="5">
        <v>9</v>
      </c>
      <c r="N6" s="5">
        <v>9.1</v>
      </c>
      <c r="O6" s="5">
        <v>8.5</v>
      </c>
      <c r="P6" s="8">
        <f>SUM(M6:O6)</f>
        <v>26.6</v>
      </c>
    </row>
    <row r="7" spans="1:16" ht="19.5" customHeight="1">
      <c r="A7" s="3">
        <v>594</v>
      </c>
      <c r="B7" s="4" t="s">
        <v>155</v>
      </c>
      <c r="C7" s="3" t="s">
        <v>34</v>
      </c>
      <c r="D7" s="6">
        <f aca="true" t="shared" si="0" ref="D7:D17">F7+G7+I7+K7+L7+P7</f>
        <v>112.952</v>
      </c>
      <c r="E7" s="3">
        <v>5.8</v>
      </c>
      <c r="F7" s="7">
        <f aca="true" t="shared" si="1" ref="F7:F19">IF(E7&gt;0,72*(10-E7)*72*1.5*(10-E7)/6000,0)</f>
        <v>22.86144</v>
      </c>
      <c r="G7" s="3">
        <v>12</v>
      </c>
      <c r="H7" s="4">
        <v>46</v>
      </c>
      <c r="I7" s="8">
        <f aca="true" t="shared" si="2" ref="I7:I14">IF(H7&lt;15,0,(H7-15)/2)</f>
        <v>15.5</v>
      </c>
      <c r="J7" s="3">
        <v>5.6</v>
      </c>
      <c r="K7" s="8">
        <f aca="true" t="shared" si="3" ref="K7:K18">IF(J7&gt;0,72*(10-J7)*72*1.5*(10-J7)/6000,0)</f>
        <v>25.090560000000004</v>
      </c>
      <c r="L7" s="4">
        <v>7</v>
      </c>
      <c r="M7" s="5">
        <v>10</v>
      </c>
      <c r="N7" s="5">
        <v>10.3</v>
      </c>
      <c r="O7" s="5">
        <v>10.2</v>
      </c>
      <c r="P7" s="8">
        <f aca="true" t="shared" si="4" ref="P7:P17">SUM(M7:O7)</f>
        <v>30.5</v>
      </c>
    </row>
    <row r="8" spans="1:16" ht="19.5" customHeight="1">
      <c r="A8" s="3">
        <v>595</v>
      </c>
      <c r="B8" s="4" t="s">
        <v>156</v>
      </c>
      <c r="C8" s="3" t="s">
        <v>34</v>
      </c>
      <c r="D8" s="6">
        <f t="shared" si="0"/>
        <v>109.87151999999999</v>
      </c>
      <c r="E8" s="3">
        <v>5.9</v>
      </c>
      <c r="F8" s="7">
        <f t="shared" si="1"/>
        <v>21.785759999999996</v>
      </c>
      <c r="G8" s="3">
        <v>11</v>
      </c>
      <c r="H8" s="4">
        <v>38</v>
      </c>
      <c r="I8" s="8">
        <f t="shared" si="2"/>
        <v>11.5</v>
      </c>
      <c r="J8" s="3">
        <v>5.9</v>
      </c>
      <c r="K8" s="8">
        <f t="shared" si="3"/>
        <v>21.785759999999996</v>
      </c>
      <c r="L8" s="4">
        <v>19</v>
      </c>
      <c r="M8" s="5">
        <v>8.4</v>
      </c>
      <c r="N8" s="5">
        <v>8.4</v>
      </c>
      <c r="O8" s="5">
        <v>8</v>
      </c>
      <c r="P8" s="8">
        <f t="shared" si="4"/>
        <v>24.8</v>
      </c>
    </row>
    <row r="9" spans="1:16" ht="19.5" customHeight="1">
      <c r="A9" s="3">
        <v>77</v>
      </c>
      <c r="B9" s="4" t="s">
        <v>124</v>
      </c>
      <c r="C9" s="3" t="s">
        <v>33</v>
      </c>
      <c r="D9" s="6">
        <f t="shared" si="0"/>
        <v>63.5256</v>
      </c>
      <c r="E9" s="3">
        <v>6.9</v>
      </c>
      <c r="F9" s="7">
        <f t="shared" si="1"/>
        <v>12.454559999999997</v>
      </c>
      <c r="G9" s="3">
        <v>4</v>
      </c>
      <c r="H9" s="4">
        <v>35</v>
      </c>
      <c r="I9" s="8">
        <f t="shared" si="2"/>
        <v>10</v>
      </c>
      <c r="J9" s="3">
        <v>6.8</v>
      </c>
      <c r="K9" s="8">
        <f t="shared" si="3"/>
        <v>13.27104</v>
      </c>
      <c r="L9" s="4">
        <v>12</v>
      </c>
      <c r="M9" s="5">
        <v>4.5</v>
      </c>
      <c r="N9" s="5">
        <v>3.6</v>
      </c>
      <c r="O9" s="5">
        <v>3.7</v>
      </c>
      <c r="P9" s="8">
        <f t="shared" si="4"/>
        <v>11.8</v>
      </c>
    </row>
    <row r="10" spans="1:16" ht="19.5" customHeight="1">
      <c r="A10" s="3">
        <v>586</v>
      </c>
      <c r="B10" s="4" t="s">
        <v>194</v>
      </c>
      <c r="C10" s="3" t="s">
        <v>34</v>
      </c>
      <c r="D10" s="6">
        <f t="shared" si="0"/>
        <v>0</v>
      </c>
      <c r="E10" s="3"/>
      <c r="F10" s="7">
        <f t="shared" si="1"/>
        <v>0</v>
      </c>
      <c r="G10" s="3"/>
      <c r="H10" s="4"/>
      <c r="I10" s="8">
        <f t="shared" si="2"/>
        <v>0</v>
      </c>
      <c r="J10" s="3"/>
      <c r="K10" s="8">
        <f t="shared" si="3"/>
        <v>0</v>
      </c>
      <c r="L10" s="4"/>
      <c r="M10" s="5"/>
      <c r="N10" s="5"/>
      <c r="O10" s="5"/>
      <c r="P10" s="8">
        <f t="shared" si="4"/>
        <v>0</v>
      </c>
    </row>
    <row r="11" spans="1:16" ht="19.5" customHeight="1">
      <c r="A11" s="3"/>
      <c r="B11" s="4"/>
      <c r="C11" s="3"/>
      <c r="D11" s="6">
        <f t="shared" si="0"/>
        <v>0</v>
      </c>
      <c r="E11" s="3"/>
      <c r="F11" s="7">
        <f t="shared" si="1"/>
        <v>0</v>
      </c>
      <c r="G11" s="3"/>
      <c r="H11" s="4"/>
      <c r="I11" s="8">
        <f t="shared" si="2"/>
        <v>0</v>
      </c>
      <c r="J11" s="3"/>
      <c r="K11" s="8">
        <f t="shared" si="3"/>
        <v>0</v>
      </c>
      <c r="L11" s="4"/>
      <c r="M11" s="5"/>
      <c r="N11" s="5"/>
      <c r="O11" s="5"/>
      <c r="P11" s="8">
        <f t="shared" si="4"/>
        <v>0</v>
      </c>
    </row>
    <row r="12" spans="1:16" ht="19.5" customHeight="1">
      <c r="A12" s="3"/>
      <c r="B12" s="4"/>
      <c r="C12" s="3"/>
      <c r="D12" s="6">
        <f t="shared" si="0"/>
        <v>0</v>
      </c>
      <c r="E12" s="3"/>
      <c r="F12" s="7">
        <f t="shared" si="1"/>
        <v>0</v>
      </c>
      <c r="G12" s="3"/>
      <c r="H12" s="4"/>
      <c r="I12" s="8">
        <f t="shared" si="2"/>
        <v>0</v>
      </c>
      <c r="J12" s="3"/>
      <c r="K12" s="8">
        <f t="shared" si="3"/>
        <v>0</v>
      </c>
      <c r="L12" s="4"/>
      <c r="M12" s="5"/>
      <c r="N12" s="5"/>
      <c r="O12" s="5"/>
      <c r="P12" s="8">
        <f t="shared" si="4"/>
        <v>0</v>
      </c>
    </row>
    <row r="13" spans="1:16" ht="19.5" customHeight="1">
      <c r="A13" s="3"/>
      <c r="B13" s="4"/>
      <c r="C13" s="3"/>
      <c r="D13" s="6">
        <f t="shared" si="0"/>
        <v>0</v>
      </c>
      <c r="E13" s="3"/>
      <c r="F13" s="7">
        <f t="shared" si="1"/>
        <v>0</v>
      </c>
      <c r="G13" s="3"/>
      <c r="H13" s="4"/>
      <c r="I13" s="8">
        <f t="shared" si="2"/>
        <v>0</v>
      </c>
      <c r="J13" s="3"/>
      <c r="K13" s="8">
        <f t="shared" si="3"/>
        <v>0</v>
      </c>
      <c r="L13" s="4"/>
      <c r="M13" s="5"/>
      <c r="N13" s="5"/>
      <c r="O13" s="5"/>
      <c r="P13" s="8">
        <f t="shared" si="4"/>
        <v>0</v>
      </c>
    </row>
    <row r="14" spans="1:16" ht="19.5" customHeight="1">
      <c r="A14" s="3"/>
      <c r="B14" s="4"/>
      <c r="C14" s="3"/>
      <c r="D14" s="6">
        <f t="shared" si="0"/>
        <v>0</v>
      </c>
      <c r="E14" s="3"/>
      <c r="F14" s="7">
        <f t="shared" si="1"/>
        <v>0</v>
      </c>
      <c r="G14" s="3"/>
      <c r="H14" s="4"/>
      <c r="I14" s="8">
        <f t="shared" si="2"/>
        <v>0</v>
      </c>
      <c r="J14" s="3"/>
      <c r="K14" s="8">
        <f t="shared" si="3"/>
        <v>0</v>
      </c>
      <c r="L14" s="4"/>
      <c r="M14" s="5"/>
      <c r="N14" s="5"/>
      <c r="O14" s="5"/>
      <c r="P14" s="8">
        <f t="shared" si="4"/>
        <v>0</v>
      </c>
    </row>
    <row r="15" spans="1:16" ht="19.5" customHeight="1">
      <c r="A15" s="3"/>
      <c r="B15" s="4"/>
      <c r="C15" s="3"/>
      <c r="D15" s="6">
        <f t="shared" si="0"/>
        <v>0</v>
      </c>
      <c r="E15" s="3"/>
      <c r="F15" s="7">
        <f>IF(E15&gt;0,72*(10-E15)*72*1.5*(10-E15)/6000,0)</f>
        <v>0</v>
      </c>
      <c r="G15" s="3"/>
      <c r="H15" s="4"/>
      <c r="I15" s="8">
        <f>IF(H15&lt;15,0,(H15-15)/2)</f>
        <v>0</v>
      </c>
      <c r="J15" s="3"/>
      <c r="K15" s="8">
        <f t="shared" si="3"/>
        <v>0</v>
      </c>
      <c r="L15" s="4"/>
      <c r="M15" s="5"/>
      <c r="N15" s="5"/>
      <c r="O15" s="5"/>
      <c r="P15" s="8">
        <f t="shared" si="4"/>
        <v>0</v>
      </c>
    </row>
    <row r="16" spans="1:16" ht="19.5" customHeight="1">
      <c r="A16" s="3"/>
      <c r="B16" s="4"/>
      <c r="C16" s="3"/>
      <c r="D16" s="6">
        <f t="shared" si="0"/>
        <v>0</v>
      </c>
      <c r="E16" s="3"/>
      <c r="F16" s="7">
        <f t="shared" si="1"/>
        <v>0</v>
      </c>
      <c r="G16" s="3"/>
      <c r="H16" s="4"/>
      <c r="I16" s="8">
        <f>IF(H16&lt;15,0,(H16-15)/2)</f>
        <v>0</v>
      </c>
      <c r="J16" s="3"/>
      <c r="K16" s="8">
        <f t="shared" si="3"/>
        <v>0</v>
      </c>
      <c r="L16" s="4"/>
      <c r="M16" s="5"/>
      <c r="N16" s="5"/>
      <c r="O16" s="5"/>
      <c r="P16" s="8">
        <f t="shared" si="4"/>
        <v>0</v>
      </c>
    </row>
    <row r="17" spans="1:16" ht="19.5" customHeight="1">
      <c r="A17" s="3"/>
      <c r="B17" s="4"/>
      <c r="C17" s="3"/>
      <c r="D17" s="6">
        <f t="shared" si="0"/>
        <v>0</v>
      </c>
      <c r="E17" s="3"/>
      <c r="F17" s="7">
        <f t="shared" si="1"/>
        <v>0</v>
      </c>
      <c r="G17" s="3"/>
      <c r="H17" s="4"/>
      <c r="I17" s="8">
        <f>IF(H17&lt;15,0,(H17-15)/2)</f>
        <v>0</v>
      </c>
      <c r="J17" s="3"/>
      <c r="K17" s="8">
        <f t="shared" si="3"/>
        <v>0</v>
      </c>
      <c r="L17" s="4"/>
      <c r="M17" s="5"/>
      <c r="N17" s="5"/>
      <c r="O17" s="5"/>
      <c r="P17" s="8">
        <f t="shared" si="4"/>
        <v>0</v>
      </c>
    </row>
    <row r="18" spans="1:16" ht="19.5" customHeight="1">
      <c r="A18" s="3"/>
      <c r="B18" s="4"/>
      <c r="C18" s="3"/>
      <c r="D18" s="6">
        <f>F18+G18+I18+K18+L18+P18</f>
        <v>0</v>
      </c>
      <c r="E18" s="3"/>
      <c r="F18" s="7">
        <f t="shared" si="1"/>
        <v>0</v>
      </c>
      <c r="G18" s="3"/>
      <c r="H18" s="4"/>
      <c r="I18" s="8">
        <f>IF(H18&lt;15,0,(H18-15)/2)</f>
        <v>0</v>
      </c>
      <c r="J18" s="3"/>
      <c r="K18" s="8">
        <f t="shared" si="3"/>
        <v>0</v>
      </c>
      <c r="L18" s="4"/>
      <c r="M18" s="5"/>
      <c r="N18" s="5"/>
      <c r="O18" s="5"/>
      <c r="P18" s="8">
        <f>SUM(M18:O18)</f>
        <v>0</v>
      </c>
    </row>
    <row r="19" spans="1:16" ht="19.5" customHeight="1">
      <c r="A19" s="3"/>
      <c r="B19" s="4"/>
      <c r="C19" s="3"/>
      <c r="D19" s="6">
        <f>F19+G19+I19+K19+L19+P19</f>
        <v>0</v>
      </c>
      <c r="E19" s="3"/>
      <c r="F19" s="7">
        <f t="shared" si="1"/>
        <v>0</v>
      </c>
      <c r="G19" s="3"/>
      <c r="H19" s="4"/>
      <c r="I19" s="8">
        <f>IF(H19&lt;15,0,(H19-15)/2)</f>
        <v>0</v>
      </c>
      <c r="J19" s="3"/>
      <c r="K19" s="8">
        <f>IF(J19&gt;0,72*(10-J19)*72*1.5*(10-J19)/6000,0)</f>
        <v>0</v>
      </c>
      <c r="L19" s="4"/>
      <c r="M19" s="5"/>
      <c r="N19" s="5"/>
      <c r="O19" s="5"/>
      <c r="P19" s="8">
        <f>SUM(M19:O19)</f>
        <v>0</v>
      </c>
    </row>
    <row r="21" spans="2:16" s="16" customFormat="1" ht="25.5">
      <c r="B21" s="30" t="s">
        <v>55</v>
      </c>
      <c r="E21" s="50" t="s">
        <v>2</v>
      </c>
      <c r="F21" s="50"/>
      <c r="G21" s="19" t="s">
        <v>49</v>
      </c>
      <c r="H21" s="51" t="s">
        <v>48</v>
      </c>
      <c r="I21" s="51"/>
      <c r="J21" s="50" t="s">
        <v>7</v>
      </c>
      <c r="K21" s="50"/>
      <c r="L21" s="17" t="s">
        <v>9</v>
      </c>
      <c r="M21" s="50" t="s">
        <v>10</v>
      </c>
      <c r="N21" s="50"/>
      <c r="O21" s="50"/>
      <c r="P21" s="50"/>
    </row>
    <row r="22" spans="1:16" ht="25.5">
      <c r="A22" s="3" t="s">
        <v>0</v>
      </c>
      <c r="B22" s="4" t="s">
        <v>1</v>
      </c>
      <c r="C22" s="19" t="s">
        <v>50</v>
      </c>
      <c r="D22" s="19" t="s">
        <v>52</v>
      </c>
      <c r="E22" s="18" t="s">
        <v>3</v>
      </c>
      <c r="F22" s="18" t="s">
        <v>4</v>
      </c>
      <c r="G22" s="17" t="s">
        <v>51</v>
      </c>
      <c r="H22" s="18" t="s">
        <v>5</v>
      </c>
      <c r="I22" s="18" t="s">
        <v>6</v>
      </c>
      <c r="J22" s="18" t="s">
        <v>3</v>
      </c>
      <c r="K22" s="18" t="s">
        <v>4</v>
      </c>
      <c r="L22" s="18" t="s">
        <v>4</v>
      </c>
      <c r="M22" s="18" t="s">
        <v>11</v>
      </c>
      <c r="N22" s="18" t="s">
        <v>12</v>
      </c>
      <c r="O22" s="18" t="s">
        <v>13</v>
      </c>
      <c r="P22" s="18" t="s">
        <v>8</v>
      </c>
    </row>
    <row r="23" spans="1:16" ht="19.5" customHeight="1">
      <c r="A23" s="3">
        <v>48</v>
      </c>
      <c r="B23" s="4" t="s">
        <v>84</v>
      </c>
      <c r="C23" s="3" t="s">
        <v>16</v>
      </c>
      <c r="D23" s="6">
        <f aca="true" t="shared" si="5" ref="D23:D38">F23+G23+I23+K23+L23+P23</f>
        <v>132.47264</v>
      </c>
      <c r="E23" s="15">
        <v>5.5</v>
      </c>
      <c r="F23" s="7">
        <f aca="true" t="shared" si="6" ref="F23:F38">IF(E23&gt;0,72*(10-E23)*72*1.5*(10-E23)/6000,0)</f>
        <v>26.244</v>
      </c>
      <c r="G23" s="3">
        <v>17</v>
      </c>
      <c r="H23" s="4">
        <v>44</v>
      </c>
      <c r="I23" s="8">
        <f aca="true" t="shared" si="7" ref="I23:I35">IF(H23&lt;15,0,(H23-15)/2)</f>
        <v>14.5</v>
      </c>
      <c r="J23" s="15">
        <v>5.3</v>
      </c>
      <c r="K23" s="8">
        <f aca="true" t="shared" si="8" ref="K23:K30">IF(J23&gt;0,72*(10-J23)*72*1.5*(10-J23)/6000,0)</f>
        <v>28.628640000000004</v>
      </c>
      <c r="L23" s="4">
        <v>19</v>
      </c>
      <c r="M23" s="5">
        <v>9</v>
      </c>
      <c r="N23" s="5">
        <v>8.9</v>
      </c>
      <c r="O23" s="5">
        <v>9.2</v>
      </c>
      <c r="P23" s="8">
        <f aca="true" t="shared" si="9" ref="P23:P38">SUM(M23:O23)</f>
        <v>27.099999999999998</v>
      </c>
    </row>
    <row r="24" spans="1:16" ht="19.5" customHeight="1">
      <c r="A24" s="3">
        <v>894</v>
      </c>
      <c r="B24" s="21" t="s">
        <v>91</v>
      </c>
      <c r="C24" s="3" t="s">
        <v>90</v>
      </c>
      <c r="D24" s="6">
        <f t="shared" si="5"/>
        <v>121.52607999999998</v>
      </c>
      <c r="E24" s="15">
        <v>5.7</v>
      </c>
      <c r="F24" s="7">
        <f t="shared" si="6"/>
        <v>23.963039999999992</v>
      </c>
      <c r="G24" s="3">
        <v>17</v>
      </c>
      <c r="H24" s="4">
        <v>44</v>
      </c>
      <c r="I24" s="8">
        <f t="shared" si="7"/>
        <v>14.5</v>
      </c>
      <c r="J24" s="15">
        <v>5.7</v>
      </c>
      <c r="K24" s="8">
        <f t="shared" si="8"/>
        <v>23.963039999999992</v>
      </c>
      <c r="L24" s="4">
        <v>19</v>
      </c>
      <c r="M24" s="5">
        <v>7.7</v>
      </c>
      <c r="N24" s="5">
        <v>7.7</v>
      </c>
      <c r="O24" s="5">
        <v>7.7</v>
      </c>
      <c r="P24" s="8">
        <f t="shared" si="9"/>
        <v>23.1</v>
      </c>
    </row>
    <row r="25" spans="1:16" ht="19.5" customHeight="1">
      <c r="A25" s="3">
        <v>91</v>
      </c>
      <c r="B25" s="4" t="s">
        <v>26</v>
      </c>
      <c r="C25" s="3" t="s">
        <v>23</v>
      </c>
      <c r="D25" s="6">
        <f>F25+G25+I25+K25+L25+P25</f>
        <v>108.772</v>
      </c>
      <c r="E25" s="15">
        <v>6</v>
      </c>
      <c r="F25" s="7">
        <f>IF(E25&gt;0,72*(10-E25)*72*1.5*(10-E25)/6000,0)</f>
        <v>20.736</v>
      </c>
      <c r="G25" s="3">
        <v>15</v>
      </c>
      <c r="H25" s="4">
        <v>40</v>
      </c>
      <c r="I25" s="8">
        <f t="shared" si="7"/>
        <v>12.5</v>
      </c>
      <c r="J25" s="15">
        <v>6</v>
      </c>
      <c r="K25" s="8">
        <f t="shared" si="8"/>
        <v>20.736</v>
      </c>
      <c r="L25" s="4">
        <v>21</v>
      </c>
      <c r="M25" s="5">
        <v>6.3</v>
      </c>
      <c r="N25" s="5">
        <v>6.2</v>
      </c>
      <c r="O25" s="5">
        <v>6.3</v>
      </c>
      <c r="P25" s="8">
        <f>SUM(M25:O25)</f>
        <v>18.8</v>
      </c>
    </row>
    <row r="26" spans="1:16" ht="19.5" customHeight="1">
      <c r="A26" s="3">
        <v>597</v>
      </c>
      <c r="B26" s="4" t="s">
        <v>153</v>
      </c>
      <c r="C26" s="3" t="s">
        <v>34</v>
      </c>
      <c r="D26" s="6">
        <f t="shared" si="5"/>
        <v>102.37824</v>
      </c>
      <c r="E26" s="15">
        <v>6</v>
      </c>
      <c r="F26" s="7">
        <f t="shared" si="6"/>
        <v>20.736</v>
      </c>
      <c r="G26" s="3">
        <v>11</v>
      </c>
      <c r="H26" s="4">
        <v>45</v>
      </c>
      <c r="I26" s="8">
        <f t="shared" si="7"/>
        <v>15</v>
      </c>
      <c r="J26" s="15">
        <v>6.3</v>
      </c>
      <c r="K26" s="8">
        <f t="shared" si="8"/>
        <v>17.742240000000002</v>
      </c>
      <c r="L26" s="4">
        <v>19</v>
      </c>
      <c r="M26" s="5">
        <v>7</v>
      </c>
      <c r="N26" s="5">
        <v>6.2</v>
      </c>
      <c r="O26" s="5">
        <v>5.7</v>
      </c>
      <c r="P26" s="8">
        <f t="shared" si="9"/>
        <v>18.9</v>
      </c>
    </row>
    <row r="27" spans="1:16" ht="19.5" customHeight="1">
      <c r="A27" s="3">
        <v>596</v>
      </c>
      <c r="B27" s="4" t="s">
        <v>152</v>
      </c>
      <c r="C27" s="3" t="s">
        <v>34</v>
      </c>
      <c r="D27" s="6">
        <f t="shared" si="5"/>
        <v>99.67200000000001</v>
      </c>
      <c r="E27" s="15">
        <v>6</v>
      </c>
      <c r="F27" s="7">
        <f t="shared" si="6"/>
        <v>20.736</v>
      </c>
      <c r="G27" s="3">
        <v>11</v>
      </c>
      <c r="H27" s="4">
        <v>42</v>
      </c>
      <c r="I27" s="8">
        <f t="shared" si="7"/>
        <v>13.5</v>
      </c>
      <c r="J27" s="15">
        <v>6</v>
      </c>
      <c r="K27" s="8">
        <f t="shared" si="8"/>
        <v>20.736</v>
      </c>
      <c r="L27" s="4">
        <v>17</v>
      </c>
      <c r="M27" s="5">
        <v>5.4</v>
      </c>
      <c r="N27" s="5">
        <v>5.5</v>
      </c>
      <c r="O27" s="5">
        <v>5.8</v>
      </c>
      <c r="P27" s="8">
        <f t="shared" si="9"/>
        <v>16.7</v>
      </c>
    </row>
    <row r="28" spans="1:16" ht="19.5" customHeight="1">
      <c r="A28" s="3">
        <v>64</v>
      </c>
      <c r="B28" t="s">
        <v>18</v>
      </c>
      <c r="C28" s="3" t="s">
        <v>17</v>
      </c>
      <c r="D28" s="6">
        <f t="shared" si="5"/>
        <v>90.94816</v>
      </c>
      <c r="E28" s="15">
        <v>6</v>
      </c>
      <c r="F28" s="7">
        <f t="shared" si="6"/>
        <v>20.736</v>
      </c>
      <c r="G28" s="3">
        <v>10</v>
      </c>
      <c r="H28" s="4">
        <v>41</v>
      </c>
      <c r="I28" s="8">
        <f t="shared" si="7"/>
        <v>13</v>
      </c>
      <c r="J28" s="15">
        <v>6.1</v>
      </c>
      <c r="K28" s="8">
        <f t="shared" si="8"/>
        <v>19.712160000000004</v>
      </c>
      <c r="L28" s="4">
        <v>12</v>
      </c>
      <c r="M28" s="5">
        <v>5.1</v>
      </c>
      <c r="N28" s="5">
        <v>5</v>
      </c>
      <c r="O28" s="5">
        <v>5.4</v>
      </c>
      <c r="P28" s="8">
        <f t="shared" si="9"/>
        <v>15.5</v>
      </c>
    </row>
    <row r="29" spans="1:16" ht="19.5" customHeight="1">
      <c r="A29" s="3">
        <v>895</v>
      </c>
      <c r="B29" s="20" t="s">
        <v>92</v>
      </c>
      <c r="C29" s="3" t="s">
        <v>90</v>
      </c>
      <c r="D29" s="6">
        <f t="shared" si="5"/>
        <v>82.02799999999999</v>
      </c>
      <c r="E29" s="15">
        <v>5.9</v>
      </c>
      <c r="F29" s="7">
        <f t="shared" si="6"/>
        <v>21.785759999999996</v>
      </c>
      <c r="G29" s="3">
        <v>10</v>
      </c>
      <c r="H29" s="4">
        <v>44</v>
      </c>
      <c r="I29" s="8">
        <f t="shared" si="7"/>
        <v>14.5</v>
      </c>
      <c r="J29" s="15">
        <v>6.3</v>
      </c>
      <c r="K29" s="8">
        <f t="shared" si="8"/>
        <v>17.742240000000002</v>
      </c>
      <c r="L29" s="4">
        <v>0</v>
      </c>
      <c r="M29" s="5">
        <v>6</v>
      </c>
      <c r="N29" s="5">
        <v>6</v>
      </c>
      <c r="O29" s="5">
        <v>6</v>
      </c>
      <c r="P29" s="8">
        <f t="shared" si="9"/>
        <v>18</v>
      </c>
    </row>
    <row r="30" spans="1:16" ht="19.5" customHeight="1">
      <c r="A30" s="3">
        <v>78</v>
      </c>
      <c r="B30" s="4" t="s">
        <v>125</v>
      </c>
      <c r="C30" s="3" t="s">
        <v>33</v>
      </c>
      <c r="D30" s="6">
        <f>F30+G30+I30+K30+L30+P30</f>
        <v>61.24784</v>
      </c>
      <c r="E30" s="15">
        <v>7.3</v>
      </c>
      <c r="F30" s="7">
        <f t="shared" si="6"/>
        <v>9.447840000000001</v>
      </c>
      <c r="G30" s="3">
        <v>3</v>
      </c>
      <c r="H30" s="4">
        <v>29</v>
      </c>
      <c r="I30" s="8">
        <f t="shared" si="7"/>
        <v>7</v>
      </c>
      <c r="J30" s="15">
        <v>7.5</v>
      </c>
      <c r="K30" s="8">
        <f t="shared" si="8"/>
        <v>8.1</v>
      </c>
      <c r="L30" s="4">
        <v>21</v>
      </c>
      <c r="M30" s="5">
        <v>4.3</v>
      </c>
      <c r="N30" s="5">
        <v>4.4</v>
      </c>
      <c r="O30" s="5">
        <v>4</v>
      </c>
      <c r="P30" s="8">
        <f>SUM(M30:O30)</f>
        <v>12.7</v>
      </c>
    </row>
    <row r="31" spans="1:16" ht="19.5" customHeight="1">
      <c r="A31" s="3">
        <v>63</v>
      </c>
      <c r="B31" s="4" t="s">
        <v>19</v>
      </c>
      <c r="C31" s="3" t="s">
        <v>17</v>
      </c>
      <c r="D31" s="6">
        <f>F31+G31+I31+K31+L31+P31</f>
        <v>51.06384</v>
      </c>
      <c r="E31" s="15">
        <v>7.3</v>
      </c>
      <c r="F31" s="7">
        <f t="shared" si="6"/>
        <v>9.447840000000001</v>
      </c>
      <c r="G31" s="3">
        <v>3</v>
      </c>
      <c r="H31" s="4">
        <v>34</v>
      </c>
      <c r="I31" s="8">
        <f t="shared" si="7"/>
        <v>9.5</v>
      </c>
      <c r="J31" s="15">
        <v>8.5</v>
      </c>
      <c r="K31" s="8">
        <f aca="true" t="shared" si="10" ref="K31:K38">IF(J31&gt;0,72*(10-J31)*72*1.5*(10-J31)/6000,0)</f>
        <v>2.916</v>
      </c>
      <c r="L31" s="4">
        <v>15</v>
      </c>
      <c r="M31" s="5"/>
      <c r="N31" s="5">
        <v>5.5</v>
      </c>
      <c r="O31" s="5">
        <v>5.7</v>
      </c>
      <c r="P31" s="8">
        <f>SUM(M31:O31)</f>
        <v>11.2</v>
      </c>
    </row>
    <row r="32" spans="1:16" ht="19.5" customHeight="1">
      <c r="A32" s="3">
        <v>45</v>
      </c>
      <c r="B32" s="4" t="s">
        <v>30</v>
      </c>
      <c r="C32" s="3" t="s">
        <v>29</v>
      </c>
      <c r="D32" s="6">
        <f>F32+G32+I32+K32+L32+P32</f>
        <v>49.84448</v>
      </c>
      <c r="E32" s="15">
        <v>8.2</v>
      </c>
      <c r="F32" s="7">
        <f t="shared" si="6"/>
        <v>4.199040000000004</v>
      </c>
      <c r="G32" s="3">
        <v>3</v>
      </c>
      <c r="H32" s="4">
        <v>17</v>
      </c>
      <c r="I32" s="8">
        <f t="shared" si="7"/>
        <v>1</v>
      </c>
      <c r="J32" s="15">
        <v>8.3</v>
      </c>
      <c r="K32" s="8">
        <f t="shared" si="10"/>
        <v>3.7454399999999968</v>
      </c>
      <c r="L32" s="4">
        <v>21</v>
      </c>
      <c r="M32" s="5">
        <v>5.3</v>
      </c>
      <c r="N32" s="5">
        <v>5.8</v>
      </c>
      <c r="O32" s="5">
        <v>5.8</v>
      </c>
      <c r="P32" s="8">
        <f>SUM(M32:O32)</f>
        <v>16.9</v>
      </c>
    </row>
    <row r="33" spans="1:16" ht="19.5" customHeight="1">
      <c r="A33" s="3">
        <v>79</v>
      </c>
      <c r="B33" s="4" t="s">
        <v>126</v>
      </c>
      <c r="C33" s="3" t="s">
        <v>33</v>
      </c>
      <c r="D33" s="6">
        <f t="shared" si="5"/>
        <v>48.22192</v>
      </c>
      <c r="E33" s="15">
        <v>7.4</v>
      </c>
      <c r="F33" s="7">
        <f t="shared" si="6"/>
        <v>8.760959999999997</v>
      </c>
      <c r="G33" s="3">
        <v>5</v>
      </c>
      <c r="H33" s="4">
        <v>28</v>
      </c>
      <c r="I33" s="8">
        <f t="shared" si="7"/>
        <v>6.5</v>
      </c>
      <c r="J33" s="15">
        <v>7.4</v>
      </c>
      <c r="K33" s="8">
        <f t="shared" si="10"/>
        <v>8.760959999999997</v>
      </c>
      <c r="L33" s="4">
        <v>7</v>
      </c>
      <c r="M33" s="5">
        <v>4.1</v>
      </c>
      <c r="N33" s="5">
        <v>4</v>
      </c>
      <c r="O33" s="5">
        <v>4.1</v>
      </c>
      <c r="P33" s="8">
        <f t="shared" si="9"/>
        <v>12.2</v>
      </c>
    </row>
    <row r="34" spans="1:16" ht="19.5" customHeight="1">
      <c r="A34" s="3"/>
      <c r="B34" s="4"/>
      <c r="C34" s="3"/>
      <c r="D34" s="6">
        <f>F34+G34+I34+K34+L34+P34</f>
        <v>0</v>
      </c>
      <c r="E34" s="15"/>
      <c r="F34" s="7">
        <f t="shared" si="6"/>
        <v>0</v>
      </c>
      <c r="G34" s="3"/>
      <c r="H34" s="4"/>
      <c r="I34" s="8">
        <f t="shared" si="7"/>
        <v>0</v>
      </c>
      <c r="J34" s="15"/>
      <c r="K34" s="8">
        <f t="shared" si="10"/>
        <v>0</v>
      </c>
      <c r="L34" s="4"/>
      <c r="M34" s="5"/>
      <c r="N34" s="5"/>
      <c r="O34" s="5"/>
      <c r="P34" s="8">
        <f>SUM(M34:O34)</f>
        <v>0</v>
      </c>
    </row>
    <row r="35" spans="1:16" ht="19.5" customHeight="1">
      <c r="A35" s="3"/>
      <c r="B35" s="4"/>
      <c r="C35" s="3"/>
      <c r="D35" s="6">
        <f t="shared" si="5"/>
        <v>0</v>
      </c>
      <c r="E35" s="15"/>
      <c r="F35" s="7">
        <f t="shared" si="6"/>
        <v>0</v>
      </c>
      <c r="G35" s="3"/>
      <c r="H35" s="4"/>
      <c r="I35" s="8">
        <f t="shared" si="7"/>
        <v>0</v>
      </c>
      <c r="J35" s="15"/>
      <c r="K35" s="8">
        <f t="shared" si="10"/>
        <v>0</v>
      </c>
      <c r="L35" s="4"/>
      <c r="M35" s="5"/>
      <c r="N35" s="5"/>
      <c r="O35" s="5"/>
      <c r="P35" s="8">
        <f t="shared" si="9"/>
        <v>0</v>
      </c>
    </row>
    <row r="36" spans="1:16" ht="19.5" customHeight="1">
      <c r="A36" s="3"/>
      <c r="B36" s="4"/>
      <c r="C36" s="3"/>
      <c r="D36" s="6">
        <f t="shared" si="5"/>
        <v>0</v>
      </c>
      <c r="E36" s="15"/>
      <c r="F36" s="7">
        <f t="shared" si="6"/>
        <v>0</v>
      </c>
      <c r="G36" s="3"/>
      <c r="H36" s="4"/>
      <c r="I36" s="8">
        <f>IF(H36&lt;15,0,(H36-15)/2)</f>
        <v>0</v>
      </c>
      <c r="J36" s="3"/>
      <c r="K36" s="8">
        <f t="shared" si="10"/>
        <v>0</v>
      </c>
      <c r="L36" s="4"/>
      <c r="M36" s="5"/>
      <c r="N36" s="5"/>
      <c r="O36" s="5"/>
      <c r="P36" s="8">
        <f t="shared" si="9"/>
        <v>0</v>
      </c>
    </row>
    <row r="37" spans="1:16" ht="19.5" customHeight="1">
      <c r="A37" s="3"/>
      <c r="B37" s="4"/>
      <c r="C37" s="3"/>
      <c r="D37" s="6">
        <f t="shared" si="5"/>
        <v>0</v>
      </c>
      <c r="E37" s="15"/>
      <c r="F37" s="7">
        <f t="shared" si="6"/>
        <v>0</v>
      </c>
      <c r="G37" s="3"/>
      <c r="H37" s="4"/>
      <c r="I37" s="8">
        <f>IF(H37&lt;15,0,(H37-15)/2)</f>
        <v>0</v>
      </c>
      <c r="J37" s="3"/>
      <c r="K37" s="8">
        <f t="shared" si="10"/>
        <v>0</v>
      </c>
      <c r="L37" s="4"/>
      <c r="M37" s="5"/>
      <c r="N37" s="5"/>
      <c r="O37" s="5"/>
      <c r="P37" s="8">
        <f t="shared" si="9"/>
        <v>0</v>
      </c>
    </row>
    <row r="38" spans="1:16" ht="19.5" customHeight="1">
      <c r="A38" s="3"/>
      <c r="B38" s="4"/>
      <c r="C38" s="3"/>
      <c r="D38" s="6">
        <f t="shared" si="5"/>
        <v>0</v>
      </c>
      <c r="E38" s="15"/>
      <c r="F38" s="7">
        <f t="shared" si="6"/>
        <v>0</v>
      </c>
      <c r="G38" s="3"/>
      <c r="H38" s="4"/>
      <c r="I38" s="8">
        <f>IF(H38&lt;15,0,(H38-15)/2)</f>
        <v>0</v>
      </c>
      <c r="J38" s="3"/>
      <c r="K38" s="8">
        <f t="shared" si="10"/>
        <v>0</v>
      </c>
      <c r="L38" s="4"/>
      <c r="M38" s="5"/>
      <c r="N38" s="5"/>
      <c r="O38" s="5"/>
      <c r="P38" s="8">
        <f t="shared" si="9"/>
        <v>0</v>
      </c>
    </row>
  </sheetData>
  <mergeCells count="10">
    <mergeCell ref="A1:P1"/>
    <mergeCell ref="A2:P2"/>
    <mergeCell ref="E4:F4"/>
    <mergeCell ref="H4:I4"/>
    <mergeCell ref="J4:K4"/>
    <mergeCell ref="M4:P4"/>
    <mergeCell ref="E21:F21"/>
    <mergeCell ref="H21:I21"/>
    <mergeCell ref="J21:K21"/>
    <mergeCell ref="M21:P2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2">
      <selection activeCell="B25" sqref="B25"/>
    </sheetView>
  </sheetViews>
  <sheetFormatPr defaultColWidth="11.421875" defaultRowHeight="19.5" customHeight="1"/>
  <cols>
    <col min="1" max="1" width="5.00390625" style="0" customWidth="1"/>
    <col min="2" max="2" width="25.421875" style="0" customWidth="1"/>
    <col min="3" max="3" width="5.140625" style="0" bestFit="1" customWidth="1"/>
    <col min="4" max="4" width="6.28125" style="0" customWidth="1"/>
    <col min="5" max="11" width="5.28125" style="0" customWidth="1"/>
    <col min="12" max="12" width="5.28125" style="1" customWidth="1"/>
    <col min="13" max="15" width="5.28125" style="0" customWidth="1"/>
    <col min="16" max="16" width="5.28125" style="1" customWidth="1"/>
    <col min="17" max="17" width="5.28125" style="0" customWidth="1"/>
  </cols>
  <sheetData>
    <row r="1" spans="1:16" ht="19.5" customHeight="1">
      <c r="A1" s="42" t="str">
        <f>Deckblatt!A1</f>
        <v>Winterpower 2006 am 21. Januar 2006 in Straubing, Hallen am Hagen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52" t="str">
        <f>Deckblatt!A2</f>
        <v>Ergebnisliste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7" ht="19.5" customHeight="1">
      <c r="B3" s="2"/>
      <c r="C3" s="1"/>
      <c r="D3" s="1"/>
      <c r="G3" s="1"/>
    </row>
    <row r="4" spans="1:16" ht="25.5">
      <c r="A4" s="16"/>
      <c r="B4" s="30" t="s">
        <v>57</v>
      </c>
      <c r="C4" s="16"/>
      <c r="D4" s="16"/>
      <c r="E4" s="50" t="s">
        <v>2</v>
      </c>
      <c r="F4" s="50"/>
      <c r="G4" s="19" t="s">
        <v>49</v>
      </c>
      <c r="H4" s="51" t="s">
        <v>48</v>
      </c>
      <c r="I4" s="51"/>
      <c r="J4" s="50" t="s">
        <v>7</v>
      </c>
      <c r="K4" s="50"/>
      <c r="L4" s="17" t="s">
        <v>9</v>
      </c>
      <c r="M4" s="50" t="s">
        <v>10</v>
      </c>
      <c r="N4" s="50"/>
      <c r="O4" s="50"/>
      <c r="P4" s="50"/>
    </row>
    <row r="5" spans="1:16" ht="25.5">
      <c r="A5" s="3" t="s">
        <v>0</v>
      </c>
      <c r="B5" s="4" t="s">
        <v>1</v>
      </c>
      <c r="C5" s="19" t="s">
        <v>50</v>
      </c>
      <c r="D5" s="19" t="s">
        <v>52</v>
      </c>
      <c r="E5" s="18" t="s">
        <v>3</v>
      </c>
      <c r="F5" s="18" t="s">
        <v>4</v>
      </c>
      <c r="G5" s="17" t="s">
        <v>51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">
        <v>598</v>
      </c>
      <c r="B6" s="4" t="s">
        <v>147</v>
      </c>
      <c r="C6" s="3" t="s">
        <v>34</v>
      </c>
      <c r="D6" s="14">
        <f aca="true" t="shared" si="0" ref="D6:D21">F6+G6+I6+K6+L6+P6</f>
        <v>113.1576</v>
      </c>
      <c r="E6" s="15">
        <v>5.8</v>
      </c>
      <c r="F6" s="7">
        <f aca="true" t="shared" si="1" ref="F6:F13">IF(E6&gt;0,72*(10-E6)*72*1.5*(10-E6)/6000,0)</f>
        <v>22.86144</v>
      </c>
      <c r="G6" s="3">
        <v>19</v>
      </c>
      <c r="H6" s="4">
        <v>43</v>
      </c>
      <c r="I6" s="10">
        <f aca="true" t="shared" si="2" ref="I6:I21">IF(H6&lt;15,0,(H6-15)/2)</f>
        <v>14</v>
      </c>
      <c r="J6" s="15">
        <v>6.4</v>
      </c>
      <c r="K6" s="8">
        <f aca="true" t="shared" si="3" ref="K6:K21">IF(J6&gt;0,72*(10-J6)*72*1.5*(10-J6)/6000,0)</f>
        <v>16.796159999999997</v>
      </c>
      <c r="L6" s="3">
        <v>19</v>
      </c>
      <c r="M6" s="5">
        <v>6.4</v>
      </c>
      <c r="N6" s="5">
        <v>7.3</v>
      </c>
      <c r="O6" s="5">
        <v>7.8</v>
      </c>
      <c r="P6" s="8">
        <f aca="true" t="shared" si="4" ref="P6:P21">SUM(M6:O6)</f>
        <v>21.5</v>
      </c>
    </row>
    <row r="7" spans="1:16" ht="19.5" customHeight="1">
      <c r="A7" s="3">
        <v>897</v>
      </c>
      <c r="B7" s="21" t="s">
        <v>94</v>
      </c>
      <c r="C7" s="3" t="s">
        <v>90</v>
      </c>
      <c r="D7" s="14">
        <f t="shared" si="0"/>
        <v>111.8472</v>
      </c>
      <c r="E7" s="15">
        <v>5.8</v>
      </c>
      <c r="F7" s="7">
        <f t="shared" si="1"/>
        <v>22.86144</v>
      </c>
      <c r="G7" s="3">
        <v>24</v>
      </c>
      <c r="H7" s="4">
        <v>47</v>
      </c>
      <c r="I7" s="10">
        <f t="shared" si="2"/>
        <v>16</v>
      </c>
      <c r="J7" s="15">
        <v>5.9</v>
      </c>
      <c r="K7" s="8">
        <f t="shared" si="3"/>
        <v>21.785759999999996</v>
      </c>
      <c r="L7" s="3">
        <v>5</v>
      </c>
      <c r="M7" s="5">
        <v>7.7</v>
      </c>
      <c r="N7" s="5">
        <v>7.5</v>
      </c>
      <c r="O7" s="5">
        <v>7</v>
      </c>
      <c r="P7" s="8">
        <f t="shared" si="4"/>
        <v>22.2</v>
      </c>
    </row>
    <row r="8" spans="1:16" ht="19.5" customHeight="1">
      <c r="A8" s="3">
        <v>900</v>
      </c>
      <c r="B8" s="21" t="s">
        <v>96</v>
      </c>
      <c r="C8" s="3" t="s">
        <v>90</v>
      </c>
      <c r="D8" s="14">
        <f t="shared" si="0"/>
        <v>109.52799999999999</v>
      </c>
      <c r="E8" s="15">
        <v>6.3</v>
      </c>
      <c r="F8" s="7">
        <f t="shared" si="1"/>
        <v>17.742240000000002</v>
      </c>
      <c r="G8" s="3">
        <v>19</v>
      </c>
      <c r="H8" s="4">
        <v>40</v>
      </c>
      <c r="I8" s="10">
        <f t="shared" si="2"/>
        <v>12.5</v>
      </c>
      <c r="J8" s="15">
        <v>5.9</v>
      </c>
      <c r="K8" s="8">
        <f t="shared" si="3"/>
        <v>21.785759999999996</v>
      </c>
      <c r="L8" s="3">
        <v>19</v>
      </c>
      <c r="M8" s="5">
        <v>6.4</v>
      </c>
      <c r="N8" s="5">
        <v>6.6</v>
      </c>
      <c r="O8" s="5">
        <v>6.5</v>
      </c>
      <c r="P8" s="8">
        <f t="shared" si="4"/>
        <v>19.5</v>
      </c>
    </row>
    <row r="9" spans="1:16" ht="19.5" customHeight="1">
      <c r="A9" s="3">
        <v>896</v>
      </c>
      <c r="B9" s="21" t="s">
        <v>93</v>
      </c>
      <c r="C9" s="3" t="s">
        <v>90</v>
      </c>
      <c r="D9" s="14">
        <f t="shared" si="0"/>
        <v>109.44816</v>
      </c>
      <c r="E9" s="15">
        <v>6.1</v>
      </c>
      <c r="F9" s="7">
        <f t="shared" si="1"/>
        <v>19.712160000000004</v>
      </c>
      <c r="G9" s="3">
        <v>22</v>
      </c>
      <c r="H9" s="4">
        <v>48</v>
      </c>
      <c r="I9" s="10">
        <f t="shared" si="2"/>
        <v>16.5</v>
      </c>
      <c r="J9" s="15">
        <v>6</v>
      </c>
      <c r="K9" s="8">
        <f>IF(J9&gt;0,72*(10-J9)*72*1.5*(10-J9)/6000,0)</f>
        <v>20.736</v>
      </c>
      <c r="L9" s="3">
        <v>7</v>
      </c>
      <c r="M9" s="5">
        <v>8</v>
      </c>
      <c r="N9" s="5">
        <v>7.8</v>
      </c>
      <c r="O9" s="5">
        <v>7.7</v>
      </c>
      <c r="P9" s="8">
        <f t="shared" si="4"/>
        <v>23.5</v>
      </c>
    </row>
    <row r="10" spans="1:16" ht="19.5" customHeight="1">
      <c r="A10" s="3">
        <v>899</v>
      </c>
      <c r="B10" s="21" t="s">
        <v>95</v>
      </c>
      <c r="C10" s="3" t="s">
        <v>90</v>
      </c>
      <c r="D10" s="14">
        <f t="shared" si="0"/>
        <v>105.16176</v>
      </c>
      <c r="E10" s="15">
        <v>5.9</v>
      </c>
      <c r="F10" s="7">
        <f t="shared" si="1"/>
        <v>21.785759999999996</v>
      </c>
      <c r="G10" s="3">
        <v>19</v>
      </c>
      <c r="H10" s="4">
        <v>43</v>
      </c>
      <c r="I10" s="10">
        <f t="shared" si="2"/>
        <v>14</v>
      </c>
      <c r="J10" s="15">
        <v>6.5</v>
      </c>
      <c r="K10" s="8">
        <f t="shared" si="3"/>
        <v>15.876</v>
      </c>
      <c r="L10" s="3">
        <v>12</v>
      </c>
      <c r="M10" s="5">
        <v>7.3</v>
      </c>
      <c r="N10" s="5">
        <v>7.3</v>
      </c>
      <c r="O10" s="5">
        <v>7.9</v>
      </c>
      <c r="P10" s="8">
        <f t="shared" si="4"/>
        <v>22.5</v>
      </c>
    </row>
    <row r="11" spans="1:16" ht="19.5" customHeight="1">
      <c r="A11" s="3">
        <v>599</v>
      </c>
      <c r="B11" s="4" t="s">
        <v>148</v>
      </c>
      <c r="C11" s="3" t="s">
        <v>34</v>
      </c>
      <c r="D11" s="14">
        <f t="shared" si="0"/>
        <v>92.99552</v>
      </c>
      <c r="E11" s="15">
        <v>6.4</v>
      </c>
      <c r="F11" s="7">
        <f t="shared" si="1"/>
        <v>16.796159999999997</v>
      </c>
      <c r="G11" s="3">
        <v>14</v>
      </c>
      <c r="H11" s="4">
        <v>44</v>
      </c>
      <c r="I11" s="10">
        <f t="shared" si="2"/>
        <v>14.5</v>
      </c>
      <c r="J11" s="15">
        <v>7.1</v>
      </c>
      <c r="K11" s="8">
        <f t="shared" si="3"/>
        <v>10.899360000000001</v>
      </c>
      <c r="L11" s="3">
        <v>19</v>
      </c>
      <c r="M11" s="5">
        <v>5.9</v>
      </c>
      <c r="N11" s="5">
        <v>5.9</v>
      </c>
      <c r="O11" s="5">
        <v>6</v>
      </c>
      <c r="P11" s="8">
        <f t="shared" si="4"/>
        <v>17.8</v>
      </c>
    </row>
    <row r="12" spans="1:16" ht="19.5" customHeight="1">
      <c r="A12" s="3">
        <v>20</v>
      </c>
      <c r="B12" s="4" t="s">
        <v>151</v>
      </c>
      <c r="C12" s="3" t="s">
        <v>34</v>
      </c>
      <c r="D12" s="14">
        <f>F12+G12+I12+K12+L12+P12</f>
        <v>89.66032</v>
      </c>
      <c r="E12" s="15">
        <v>7.1</v>
      </c>
      <c r="F12" s="7">
        <f t="shared" si="1"/>
        <v>10.899360000000001</v>
      </c>
      <c r="G12" s="3">
        <v>22</v>
      </c>
      <c r="H12" s="4">
        <v>31</v>
      </c>
      <c r="I12" s="10">
        <f t="shared" si="2"/>
        <v>8</v>
      </c>
      <c r="J12" s="15">
        <v>7.4</v>
      </c>
      <c r="K12" s="8">
        <f t="shared" si="3"/>
        <v>8.760959999999997</v>
      </c>
      <c r="L12" s="3">
        <v>17</v>
      </c>
      <c r="M12" s="5">
        <v>7.8</v>
      </c>
      <c r="N12" s="5">
        <v>7.7</v>
      </c>
      <c r="O12" s="5">
        <v>7.5</v>
      </c>
      <c r="P12" s="8">
        <f>SUM(M12:O12)</f>
        <v>23</v>
      </c>
    </row>
    <row r="13" spans="1:16" ht="19.5" customHeight="1">
      <c r="A13" s="3">
        <v>82</v>
      </c>
      <c r="B13" s="4" t="s">
        <v>174</v>
      </c>
      <c r="C13" s="3" t="s">
        <v>33</v>
      </c>
      <c r="D13" s="14">
        <f t="shared" si="0"/>
        <v>84.02383999999999</v>
      </c>
      <c r="E13" s="15">
        <v>6.5</v>
      </c>
      <c r="F13" s="7">
        <f t="shared" si="1"/>
        <v>15.876</v>
      </c>
      <c r="G13" s="3">
        <v>13</v>
      </c>
      <c r="H13" s="4">
        <v>33</v>
      </c>
      <c r="I13" s="10">
        <f t="shared" si="2"/>
        <v>9</v>
      </c>
      <c r="J13" s="15">
        <v>7.3</v>
      </c>
      <c r="K13" s="8">
        <f t="shared" si="3"/>
        <v>9.447840000000001</v>
      </c>
      <c r="L13" s="3">
        <v>19</v>
      </c>
      <c r="M13" s="5">
        <v>6</v>
      </c>
      <c r="N13" s="5">
        <v>6</v>
      </c>
      <c r="O13" s="5">
        <v>5.7</v>
      </c>
      <c r="P13" s="8">
        <f t="shared" si="4"/>
        <v>17.7</v>
      </c>
    </row>
    <row r="14" spans="1:16" ht="19.5" customHeight="1">
      <c r="A14" s="3">
        <v>54</v>
      </c>
      <c r="B14" s="4" t="s">
        <v>171</v>
      </c>
      <c r="C14" s="3" t="s">
        <v>32</v>
      </c>
      <c r="D14" s="14">
        <f t="shared" si="0"/>
        <v>83.55072</v>
      </c>
      <c r="E14" s="15">
        <v>6.4</v>
      </c>
      <c r="F14" s="7">
        <f aca="true" t="shared" si="5" ref="F14:F22">IF(E14&gt;0,72*(10-E14)*72*1.5*(10-E14)/6000,0)</f>
        <v>16.796159999999997</v>
      </c>
      <c r="G14" s="3">
        <v>17</v>
      </c>
      <c r="H14" s="4">
        <v>36</v>
      </c>
      <c r="I14" s="10">
        <f t="shared" si="2"/>
        <v>10.5</v>
      </c>
      <c r="J14" s="15">
        <v>6.9</v>
      </c>
      <c r="K14" s="8">
        <f t="shared" si="3"/>
        <v>12.454559999999997</v>
      </c>
      <c r="L14" s="3">
        <v>12</v>
      </c>
      <c r="M14" s="5">
        <v>5.8</v>
      </c>
      <c r="N14" s="5">
        <v>5</v>
      </c>
      <c r="O14" s="5">
        <v>4</v>
      </c>
      <c r="P14" s="8">
        <f t="shared" si="4"/>
        <v>14.8</v>
      </c>
    </row>
    <row r="15" spans="1:16" ht="19.5" customHeight="1">
      <c r="A15" s="3">
        <v>81</v>
      </c>
      <c r="B15" s="4" t="s">
        <v>128</v>
      </c>
      <c r="C15" s="3" t="s">
        <v>33</v>
      </c>
      <c r="D15" s="14">
        <f t="shared" si="0"/>
        <v>79.18112</v>
      </c>
      <c r="E15" s="15">
        <v>6.6</v>
      </c>
      <c r="F15" s="7">
        <f t="shared" si="5"/>
        <v>14.981760000000001</v>
      </c>
      <c r="G15" s="3">
        <v>16</v>
      </c>
      <c r="H15" s="4">
        <v>31</v>
      </c>
      <c r="I15" s="10">
        <f t="shared" si="2"/>
        <v>8</v>
      </c>
      <c r="J15" s="15">
        <v>7.1</v>
      </c>
      <c r="K15" s="8">
        <f t="shared" si="3"/>
        <v>10.899360000000001</v>
      </c>
      <c r="L15" s="3">
        <v>10</v>
      </c>
      <c r="M15" s="5">
        <v>6.5</v>
      </c>
      <c r="N15" s="5">
        <v>6.6</v>
      </c>
      <c r="O15" s="5">
        <v>6.2</v>
      </c>
      <c r="P15" s="8">
        <f t="shared" si="4"/>
        <v>19.3</v>
      </c>
    </row>
    <row r="16" spans="1:16" ht="19.5" customHeight="1">
      <c r="A16" s="3">
        <v>46</v>
      </c>
      <c r="B16" s="4" t="s">
        <v>31</v>
      </c>
      <c r="C16" s="3" t="s">
        <v>29</v>
      </c>
      <c r="D16" s="14">
        <f t="shared" si="0"/>
        <v>76.6256</v>
      </c>
      <c r="E16" s="15">
        <v>7.2</v>
      </c>
      <c r="F16" s="7">
        <f t="shared" si="5"/>
        <v>10.160639999999999</v>
      </c>
      <c r="G16" s="3">
        <v>12</v>
      </c>
      <c r="H16" s="4">
        <v>37</v>
      </c>
      <c r="I16" s="10">
        <f>IF(H16&lt;15,0,(H16-15)/2)</f>
        <v>11</v>
      </c>
      <c r="J16" s="15">
        <v>7.6</v>
      </c>
      <c r="K16" s="8">
        <f>IF(J16&gt;0,72*(10-J16)*72*1.5*(10-J16)/6000,0)</f>
        <v>7.464960000000001</v>
      </c>
      <c r="L16" s="3">
        <v>19</v>
      </c>
      <c r="M16" s="5">
        <v>5.6</v>
      </c>
      <c r="N16" s="5">
        <v>5.7</v>
      </c>
      <c r="O16" s="5">
        <v>5.7</v>
      </c>
      <c r="P16" s="8">
        <f t="shared" si="4"/>
        <v>17</v>
      </c>
    </row>
    <row r="17" spans="1:16" ht="19.5" customHeight="1">
      <c r="A17" s="3">
        <v>19</v>
      </c>
      <c r="B17" s="4" t="s">
        <v>150</v>
      </c>
      <c r="C17" s="3" t="s">
        <v>34</v>
      </c>
      <c r="D17" s="14">
        <f t="shared" si="0"/>
        <v>71.6296</v>
      </c>
      <c r="E17" s="15">
        <v>6.6</v>
      </c>
      <c r="F17" s="7">
        <f t="shared" si="5"/>
        <v>14.981760000000001</v>
      </c>
      <c r="G17" s="3">
        <v>18</v>
      </c>
      <c r="H17" s="4">
        <v>28</v>
      </c>
      <c r="I17" s="10">
        <f t="shared" si="2"/>
        <v>6.5</v>
      </c>
      <c r="J17" s="15">
        <v>7.3</v>
      </c>
      <c r="K17" s="8">
        <f t="shared" si="3"/>
        <v>9.447840000000001</v>
      </c>
      <c r="L17" s="3">
        <v>5</v>
      </c>
      <c r="M17" s="5">
        <v>6</v>
      </c>
      <c r="N17" s="5">
        <v>5.7</v>
      </c>
      <c r="O17" s="5">
        <v>6</v>
      </c>
      <c r="P17" s="8">
        <f t="shared" si="4"/>
        <v>17.7</v>
      </c>
    </row>
    <row r="18" spans="1:16" ht="19.5" customHeight="1">
      <c r="A18" s="3">
        <v>600</v>
      </c>
      <c r="B18" s="4" t="s">
        <v>149</v>
      </c>
      <c r="C18" s="3" t="s">
        <v>34</v>
      </c>
      <c r="D18" s="14">
        <f t="shared" si="0"/>
        <v>55.6424</v>
      </c>
      <c r="E18" s="15">
        <v>6.6</v>
      </c>
      <c r="F18" s="7">
        <f t="shared" si="5"/>
        <v>14.981760000000001</v>
      </c>
      <c r="G18" s="3">
        <v>15</v>
      </c>
      <c r="H18" s="4">
        <v>23</v>
      </c>
      <c r="I18" s="10">
        <f t="shared" si="2"/>
        <v>4</v>
      </c>
      <c r="J18" s="15">
        <v>7.2</v>
      </c>
      <c r="K18" s="8">
        <f t="shared" si="3"/>
        <v>10.160639999999999</v>
      </c>
      <c r="L18" s="3">
        <v>0</v>
      </c>
      <c r="M18" s="5">
        <v>3</v>
      </c>
      <c r="N18" s="5">
        <v>4.1</v>
      </c>
      <c r="O18" s="5">
        <v>4.4</v>
      </c>
      <c r="P18" s="8">
        <f t="shared" si="4"/>
        <v>11.5</v>
      </c>
    </row>
    <row r="19" spans="1:16" ht="19.5" customHeight="1">
      <c r="A19" s="3">
        <v>80</v>
      </c>
      <c r="B19" s="4" t="s">
        <v>197</v>
      </c>
      <c r="C19" s="3" t="s">
        <v>33</v>
      </c>
      <c r="D19" s="14">
        <f>F19+G19+I19+K19+L19+P19</f>
        <v>0</v>
      </c>
      <c r="E19" s="15"/>
      <c r="F19" s="7">
        <f t="shared" si="5"/>
        <v>0</v>
      </c>
      <c r="G19" s="3"/>
      <c r="H19" s="4"/>
      <c r="I19" s="10">
        <f t="shared" si="2"/>
        <v>0</v>
      </c>
      <c r="J19" s="15"/>
      <c r="K19" s="8">
        <f t="shared" si="3"/>
        <v>0</v>
      </c>
      <c r="L19" s="3"/>
      <c r="M19" s="5"/>
      <c r="N19" s="5"/>
      <c r="O19" s="5"/>
      <c r="P19" s="8">
        <f>SUM(M19:O19)</f>
        <v>0</v>
      </c>
    </row>
    <row r="20" spans="1:16" ht="19.5" customHeight="1">
      <c r="A20" s="3"/>
      <c r="B20" s="4"/>
      <c r="C20" s="3"/>
      <c r="D20" s="14">
        <f t="shared" si="0"/>
        <v>0</v>
      </c>
      <c r="E20" s="15"/>
      <c r="F20" s="7">
        <f>IF(E20&gt;0,72*(10-E20)*72*1.5*(10-E20)/6000,0)</f>
        <v>0</v>
      </c>
      <c r="G20" s="3"/>
      <c r="H20" s="4"/>
      <c r="I20" s="10">
        <f t="shared" si="2"/>
        <v>0</v>
      </c>
      <c r="J20" s="15"/>
      <c r="K20" s="8">
        <f t="shared" si="3"/>
        <v>0</v>
      </c>
      <c r="L20" s="3"/>
      <c r="M20" s="5"/>
      <c r="N20" s="5"/>
      <c r="O20" s="5"/>
      <c r="P20" s="8">
        <f t="shared" si="4"/>
        <v>0</v>
      </c>
    </row>
    <row r="21" spans="1:16" ht="19.5" customHeight="1">
      <c r="A21" s="3"/>
      <c r="B21" s="4"/>
      <c r="C21" s="3"/>
      <c r="D21" s="14">
        <f t="shared" si="0"/>
        <v>0</v>
      </c>
      <c r="E21" s="15"/>
      <c r="F21" s="7">
        <f t="shared" si="5"/>
        <v>0</v>
      </c>
      <c r="G21" s="3"/>
      <c r="H21" s="4"/>
      <c r="I21" s="10">
        <f t="shared" si="2"/>
        <v>0</v>
      </c>
      <c r="J21" s="15"/>
      <c r="K21" s="8">
        <f t="shared" si="3"/>
        <v>0</v>
      </c>
      <c r="L21" s="3"/>
      <c r="M21" s="5"/>
      <c r="N21" s="5"/>
      <c r="O21" s="5"/>
      <c r="P21" s="8">
        <f t="shared" si="4"/>
        <v>0</v>
      </c>
    </row>
    <row r="22" spans="1:16" ht="19.5" customHeight="1">
      <c r="A22" s="3"/>
      <c r="B22" s="4"/>
      <c r="C22" s="3"/>
      <c r="D22" s="14">
        <f>F22+G22+I22+K22+L22+P22</f>
        <v>0</v>
      </c>
      <c r="E22" s="15"/>
      <c r="F22" s="7">
        <f t="shared" si="5"/>
        <v>0</v>
      </c>
      <c r="G22" s="3"/>
      <c r="H22" s="4"/>
      <c r="I22" s="10">
        <f>IF(H22&lt;15,0,(H22-15)/2)</f>
        <v>0</v>
      </c>
      <c r="J22" s="15"/>
      <c r="K22" s="8">
        <f>IF(J22&gt;0,72*(10-J22)*72*1.5*(10-J22)/6000,0)</f>
        <v>0</v>
      </c>
      <c r="L22" s="3"/>
      <c r="M22" s="5"/>
      <c r="N22" s="5"/>
      <c r="O22" s="5"/>
      <c r="P22" s="8">
        <f>SUM(M22:O22)</f>
        <v>0</v>
      </c>
    </row>
    <row r="24" spans="2:7" ht="19.5" customHeight="1">
      <c r="B24" s="2"/>
      <c r="C24" s="1"/>
      <c r="D24" s="1"/>
      <c r="G24" s="1"/>
    </row>
    <row r="25" spans="1:16" ht="25.5">
      <c r="A25" s="16"/>
      <c r="B25" s="30" t="s">
        <v>56</v>
      </c>
      <c r="C25" s="16"/>
      <c r="D25" s="16"/>
      <c r="E25" s="50" t="s">
        <v>2</v>
      </c>
      <c r="F25" s="50"/>
      <c r="G25" s="19" t="s">
        <v>49</v>
      </c>
      <c r="H25" s="51" t="s">
        <v>48</v>
      </c>
      <c r="I25" s="51"/>
      <c r="J25" s="50" t="s">
        <v>7</v>
      </c>
      <c r="K25" s="50"/>
      <c r="L25" s="17" t="s">
        <v>9</v>
      </c>
      <c r="M25" s="50" t="s">
        <v>10</v>
      </c>
      <c r="N25" s="50"/>
      <c r="O25" s="50"/>
      <c r="P25" s="50"/>
    </row>
    <row r="26" spans="1:16" ht="25.5">
      <c r="A26" s="3" t="s">
        <v>0</v>
      </c>
      <c r="B26" s="4" t="s">
        <v>1</v>
      </c>
      <c r="C26" s="19" t="s">
        <v>50</v>
      </c>
      <c r="D26" s="19" t="s">
        <v>52</v>
      </c>
      <c r="E26" s="18" t="s">
        <v>3</v>
      </c>
      <c r="F26" s="18" t="s">
        <v>4</v>
      </c>
      <c r="G26" s="17" t="s">
        <v>51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">
        <v>83</v>
      </c>
      <c r="B27" s="4" t="s">
        <v>129</v>
      </c>
      <c r="C27" s="3" t="s">
        <v>33</v>
      </c>
      <c r="D27" s="14">
        <f aca="true" t="shared" si="6" ref="D27:D41">F27+G27+I27+K27+L27+P27</f>
        <v>120.79744000000001</v>
      </c>
      <c r="E27" s="15">
        <v>5.8</v>
      </c>
      <c r="F27" s="7">
        <f aca="true" t="shared" si="7" ref="F27:F41">IF(E27&gt;0,72*(10-E27)*72*1.5*(10-E27)/6000,0)</f>
        <v>22.86144</v>
      </c>
      <c r="G27" s="3">
        <v>20</v>
      </c>
      <c r="H27" s="4">
        <v>45</v>
      </c>
      <c r="I27" s="10">
        <f aca="true" t="shared" si="8" ref="I27:I41">IF(H27&lt;15,0,(H27-15)/2)</f>
        <v>15</v>
      </c>
      <c r="J27" s="15">
        <v>6</v>
      </c>
      <c r="K27" s="8">
        <f aca="true" t="shared" si="9" ref="K27:K41">IF(J27&gt;0,72*(10-J27)*72*1.5*(10-J27)/6000,0)</f>
        <v>20.736</v>
      </c>
      <c r="L27" s="3">
        <v>19</v>
      </c>
      <c r="M27" s="5">
        <v>7.4</v>
      </c>
      <c r="N27" s="5">
        <v>8</v>
      </c>
      <c r="O27" s="5">
        <v>7.8</v>
      </c>
      <c r="P27" s="8">
        <f aca="true" t="shared" si="10" ref="P27:P41">SUM(M27:O27)</f>
        <v>23.2</v>
      </c>
    </row>
    <row r="28" spans="1:16" ht="19.5" customHeight="1">
      <c r="A28" s="3">
        <v>904</v>
      </c>
      <c r="B28" s="20" t="s">
        <v>97</v>
      </c>
      <c r="C28" s="3" t="s">
        <v>90</v>
      </c>
      <c r="D28" s="14">
        <f t="shared" si="6"/>
        <v>113.00368</v>
      </c>
      <c r="E28" s="15">
        <v>6.3</v>
      </c>
      <c r="F28" s="7">
        <f t="shared" si="7"/>
        <v>17.742240000000002</v>
      </c>
      <c r="G28" s="3">
        <v>23</v>
      </c>
      <c r="H28" s="4">
        <v>46</v>
      </c>
      <c r="I28" s="10">
        <f t="shared" si="8"/>
        <v>15.5</v>
      </c>
      <c r="J28" s="15">
        <v>5.8</v>
      </c>
      <c r="K28" s="8">
        <f>IF(J28&gt;0,72*(10-J28)*72*1.5*(10-J28)/6000,0)</f>
        <v>22.86144</v>
      </c>
      <c r="L28" s="3">
        <v>15</v>
      </c>
      <c r="M28" s="5">
        <v>6</v>
      </c>
      <c r="N28" s="5">
        <v>6.2</v>
      </c>
      <c r="O28" s="5">
        <v>6.7</v>
      </c>
      <c r="P28" s="8">
        <f t="shared" si="10"/>
        <v>18.9</v>
      </c>
    </row>
    <row r="29" spans="1:16" ht="19.5" customHeight="1">
      <c r="A29" s="3">
        <v>912</v>
      </c>
      <c r="B29" s="20" t="s">
        <v>98</v>
      </c>
      <c r="C29" s="3" t="s">
        <v>90</v>
      </c>
      <c r="D29" s="14">
        <f t="shared" si="6"/>
        <v>106.624</v>
      </c>
      <c r="E29" s="15">
        <v>6.3</v>
      </c>
      <c r="F29" s="7">
        <f t="shared" si="7"/>
        <v>17.742240000000002</v>
      </c>
      <c r="G29" s="3">
        <v>20</v>
      </c>
      <c r="H29" s="4">
        <v>44</v>
      </c>
      <c r="I29" s="10">
        <f t="shared" si="8"/>
        <v>14.5</v>
      </c>
      <c r="J29" s="15">
        <v>6.6</v>
      </c>
      <c r="K29" s="8">
        <f>IF(J29&gt;0,72*(10-J29)*72*1.5*(10-J29)/6000,0)</f>
        <v>14.981760000000001</v>
      </c>
      <c r="L29" s="3">
        <v>19</v>
      </c>
      <c r="M29" s="5">
        <v>6.3</v>
      </c>
      <c r="N29" s="5">
        <v>6.9</v>
      </c>
      <c r="O29" s="5">
        <v>7.2</v>
      </c>
      <c r="P29" s="8">
        <f t="shared" si="10"/>
        <v>20.4</v>
      </c>
    </row>
    <row r="30" spans="1:16" ht="19.5" customHeight="1">
      <c r="A30" s="3">
        <v>23</v>
      </c>
      <c r="B30" s="4" t="s">
        <v>139</v>
      </c>
      <c r="C30" s="3" t="s">
        <v>34</v>
      </c>
      <c r="D30" s="14">
        <f t="shared" si="6"/>
        <v>95.52432000000002</v>
      </c>
      <c r="E30" s="15">
        <v>6.1</v>
      </c>
      <c r="F30" s="7">
        <f t="shared" si="7"/>
        <v>19.712160000000004</v>
      </c>
      <c r="G30" s="3">
        <v>16</v>
      </c>
      <c r="H30" s="4">
        <v>37</v>
      </c>
      <c r="I30" s="10">
        <f t="shared" si="8"/>
        <v>11</v>
      </c>
      <c r="J30" s="15">
        <v>6.1</v>
      </c>
      <c r="K30" s="8">
        <f t="shared" si="9"/>
        <v>19.712160000000004</v>
      </c>
      <c r="L30" s="3">
        <v>14</v>
      </c>
      <c r="M30" s="5">
        <v>5.4</v>
      </c>
      <c r="N30" s="5">
        <v>5</v>
      </c>
      <c r="O30" s="5">
        <v>4.7</v>
      </c>
      <c r="P30" s="8">
        <f t="shared" si="10"/>
        <v>15.100000000000001</v>
      </c>
    </row>
    <row r="31" spans="1:16" ht="19.5" customHeight="1">
      <c r="A31" s="3">
        <v>84</v>
      </c>
      <c r="B31" s="4" t="s">
        <v>177</v>
      </c>
      <c r="C31" s="3" t="s">
        <v>33</v>
      </c>
      <c r="D31" s="14">
        <f t="shared" si="6"/>
        <v>94.99024</v>
      </c>
      <c r="E31" s="15">
        <v>6.2</v>
      </c>
      <c r="F31" s="7">
        <f t="shared" si="7"/>
        <v>18.714239999999997</v>
      </c>
      <c r="G31" s="3">
        <v>17</v>
      </c>
      <c r="H31" s="4">
        <v>41</v>
      </c>
      <c r="I31" s="10">
        <f t="shared" si="8"/>
        <v>13</v>
      </c>
      <c r="J31" s="15">
        <v>6.5</v>
      </c>
      <c r="K31" s="8">
        <f t="shared" si="9"/>
        <v>15.876</v>
      </c>
      <c r="L31" s="3">
        <v>10</v>
      </c>
      <c r="M31" s="5">
        <v>6.7</v>
      </c>
      <c r="N31" s="5">
        <v>7.3</v>
      </c>
      <c r="O31" s="5">
        <v>6.4</v>
      </c>
      <c r="P31" s="8">
        <f t="shared" si="10"/>
        <v>20.4</v>
      </c>
    </row>
    <row r="32" spans="1:16" ht="19.5" customHeight="1">
      <c r="A32" s="3">
        <v>22</v>
      </c>
      <c r="B32" s="4" t="s">
        <v>138</v>
      </c>
      <c r="C32" s="3" t="s">
        <v>34</v>
      </c>
      <c r="D32" s="14">
        <f>F32+G32+I32+K32+L32+P32</f>
        <v>69.3472</v>
      </c>
      <c r="E32" s="15">
        <v>7.3</v>
      </c>
      <c r="F32" s="7">
        <f t="shared" si="7"/>
        <v>9.447840000000001</v>
      </c>
      <c r="G32" s="3">
        <v>13</v>
      </c>
      <c r="H32" s="4">
        <v>24</v>
      </c>
      <c r="I32" s="10">
        <f t="shared" si="8"/>
        <v>4.5</v>
      </c>
      <c r="J32" s="15">
        <v>7.1</v>
      </c>
      <c r="K32" s="8">
        <f t="shared" si="9"/>
        <v>10.899360000000001</v>
      </c>
      <c r="L32" s="3">
        <v>12</v>
      </c>
      <c r="M32" s="5">
        <v>5.3</v>
      </c>
      <c r="N32" s="5">
        <v>7.2</v>
      </c>
      <c r="O32" s="5">
        <v>7</v>
      </c>
      <c r="P32" s="8">
        <f>SUM(M32:O32)</f>
        <v>19.5</v>
      </c>
    </row>
    <row r="33" spans="1:16" ht="19.5" customHeight="1">
      <c r="A33" s="3">
        <v>65</v>
      </c>
      <c r="B33" s="4" t="s">
        <v>75</v>
      </c>
      <c r="C33" s="3" t="s">
        <v>17</v>
      </c>
      <c r="D33" s="14">
        <f t="shared" si="6"/>
        <v>62.80848</v>
      </c>
      <c r="E33" s="15">
        <v>7.2</v>
      </c>
      <c r="F33" s="7">
        <f>IF(E33&gt;0,72*(10-E33)*72*1.5*(10-E33)/6000,0)</f>
        <v>10.160639999999999</v>
      </c>
      <c r="G33" s="3">
        <v>14</v>
      </c>
      <c r="H33" s="4">
        <v>35</v>
      </c>
      <c r="I33" s="10">
        <f>IF(H33&lt;15,0,(H33-15)/2)</f>
        <v>10</v>
      </c>
      <c r="J33" s="15">
        <v>7.3</v>
      </c>
      <c r="K33" s="8">
        <f>IF(J33&gt;0,72*(10-J33)*72*1.5*(10-J33)/6000,0)</f>
        <v>9.447840000000001</v>
      </c>
      <c r="L33" s="3">
        <v>7</v>
      </c>
      <c r="M33" s="5">
        <v>4.1</v>
      </c>
      <c r="N33" s="5">
        <v>3.9</v>
      </c>
      <c r="O33" s="5">
        <v>4.2</v>
      </c>
      <c r="P33" s="8">
        <f t="shared" si="10"/>
        <v>12.2</v>
      </c>
    </row>
    <row r="34" spans="1:16" ht="19.5" customHeight="1">
      <c r="A34" s="3">
        <v>21</v>
      </c>
      <c r="B34" s="4" t="s">
        <v>137</v>
      </c>
      <c r="C34" s="3" t="s">
        <v>34</v>
      </c>
      <c r="D34" s="14">
        <f t="shared" si="6"/>
        <v>60.9216</v>
      </c>
      <c r="E34" s="15">
        <v>7.2</v>
      </c>
      <c r="F34" s="7">
        <f t="shared" si="7"/>
        <v>10.160639999999999</v>
      </c>
      <c r="G34" s="3">
        <v>15</v>
      </c>
      <c r="H34" s="4">
        <v>26</v>
      </c>
      <c r="I34" s="10">
        <f t="shared" si="8"/>
        <v>5.5</v>
      </c>
      <c r="J34" s="15">
        <v>7.4</v>
      </c>
      <c r="K34" s="8">
        <f t="shared" si="9"/>
        <v>8.760959999999997</v>
      </c>
      <c r="L34" s="3">
        <v>10</v>
      </c>
      <c r="M34" s="5">
        <v>3.8</v>
      </c>
      <c r="N34" s="5">
        <v>3.8</v>
      </c>
      <c r="O34" s="5">
        <v>3.9</v>
      </c>
      <c r="P34" s="8">
        <f t="shared" si="10"/>
        <v>11.5</v>
      </c>
    </row>
    <row r="35" spans="1:16" ht="19.5" customHeight="1">
      <c r="A35" s="3">
        <v>55</v>
      </c>
      <c r="B35" s="4" t="s">
        <v>168</v>
      </c>
      <c r="C35" s="3" t="s">
        <v>32</v>
      </c>
      <c r="D35" s="14">
        <f t="shared" si="6"/>
        <v>57.62496</v>
      </c>
      <c r="E35" s="15">
        <v>7</v>
      </c>
      <c r="F35" s="7">
        <f t="shared" si="7"/>
        <v>11.664</v>
      </c>
      <c r="G35" s="3">
        <v>12</v>
      </c>
      <c r="H35" s="4">
        <v>30</v>
      </c>
      <c r="I35" s="10">
        <f t="shared" si="8"/>
        <v>7.5</v>
      </c>
      <c r="J35" s="15">
        <v>7.4</v>
      </c>
      <c r="K35" s="8">
        <f t="shared" si="9"/>
        <v>8.760959999999997</v>
      </c>
      <c r="L35" s="3">
        <v>0</v>
      </c>
      <c r="M35" s="5">
        <v>5.2</v>
      </c>
      <c r="N35" s="5">
        <v>6.4</v>
      </c>
      <c r="O35" s="5">
        <v>6.1</v>
      </c>
      <c r="P35" s="8">
        <f t="shared" si="10"/>
        <v>17.700000000000003</v>
      </c>
    </row>
    <row r="36" spans="1:16" ht="19.5" customHeight="1">
      <c r="A36" s="3"/>
      <c r="B36" s="4"/>
      <c r="C36" s="3"/>
      <c r="D36" s="14">
        <f t="shared" si="6"/>
        <v>0</v>
      </c>
      <c r="E36" s="15"/>
      <c r="F36" s="7">
        <f t="shared" si="7"/>
        <v>0</v>
      </c>
      <c r="G36" s="3"/>
      <c r="H36" s="4"/>
      <c r="I36" s="10">
        <f t="shared" si="8"/>
        <v>0</v>
      </c>
      <c r="J36" s="15"/>
      <c r="K36" s="8">
        <f t="shared" si="9"/>
        <v>0</v>
      </c>
      <c r="L36" s="3"/>
      <c r="M36" s="5"/>
      <c r="N36" s="5"/>
      <c r="O36" s="5"/>
      <c r="P36" s="8">
        <f t="shared" si="10"/>
        <v>0</v>
      </c>
    </row>
    <row r="37" spans="1:16" ht="19.5" customHeight="1">
      <c r="A37" s="3"/>
      <c r="B37" s="4"/>
      <c r="C37" s="3"/>
      <c r="D37" s="14">
        <f t="shared" si="6"/>
        <v>0</v>
      </c>
      <c r="E37" s="15"/>
      <c r="F37" s="7">
        <f t="shared" si="7"/>
        <v>0</v>
      </c>
      <c r="G37" s="3"/>
      <c r="H37" s="4"/>
      <c r="I37" s="10">
        <f t="shared" si="8"/>
        <v>0</v>
      </c>
      <c r="J37" s="15"/>
      <c r="K37" s="8">
        <f t="shared" si="9"/>
        <v>0</v>
      </c>
      <c r="L37" s="3"/>
      <c r="M37" s="5"/>
      <c r="N37" s="5"/>
      <c r="O37" s="5"/>
      <c r="P37" s="8">
        <f t="shared" si="10"/>
        <v>0</v>
      </c>
    </row>
    <row r="38" spans="1:16" ht="19.5" customHeight="1">
      <c r="A38" s="3"/>
      <c r="B38" s="4"/>
      <c r="C38" s="3"/>
      <c r="D38" s="14">
        <f t="shared" si="6"/>
        <v>0</v>
      </c>
      <c r="E38" s="15"/>
      <c r="F38" s="7">
        <f t="shared" si="7"/>
        <v>0</v>
      </c>
      <c r="G38" s="3"/>
      <c r="H38" s="4"/>
      <c r="I38" s="10">
        <f t="shared" si="8"/>
        <v>0</v>
      </c>
      <c r="J38" s="15"/>
      <c r="K38" s="8">
        <f t="shared" si="9"/>
        <v>0</v>
      </c>
      <c r="L38" s="3"/>
      <c r="M38" s="5"/>
      <c r="N38" s="5"/>
      <c r="O38" s="5"/>
      <c r="P38" s="8">
        <f t="shared" si="10"/>
        <v>0</v>
      </c>
    </row>
    <row r="39" spans="1:16" ht="19.5" customHeight="1">
      <c r="A39" s="3"/>
      <c r="B39" s="4"/>
      <c r="C39" s="3"/>
      <c r="D39" s="14">
        <f t="shared" si="6"/>
        <v>0</v>
      </c>
      <c r="E39" s="15"/>
      <c r="F39" s="7">
        <f t="shared" si="7"/>
        <v>0</v>
      </c>
      <c r="G39" s="3"/>
      <c r="H39" s="4"/>
      <c r="I39" s="10">
        <f t="shared" si="8"/>
        <v>0</v>
      </c>
      <c r="J39" s="15"/>
      <c r="K39" s="8">
        <f t="shared" si="9"/>
        <v>0</v>
      </c>
      <c r="L39" s="3"/>
      <c r="M39" s="5"/>
      <c r="N39" s="5"/>
      <c r="O39" s="5"/>
      <c r="P39" s="8">
        <f t="shared" si="10"/>
        <v>0</v>
      </c>
    </row>
    <row r="40" spans="1:16" ht="19.5" customHeight="1">
      <c r="A40" s="3"/>
      <c r="B40" s="4"/>
      <c r="C40" s="3"/>
      <c r="D40" s="14">
        <f t="shared" si="6"/>
        <v>0</v>
      </c>
      <c r="E40" s="15"/>
      <c r="F40" s="7">
        <f t="shared" si="7"/>
        <v>0</v>
      </c>
      <c r="G40" s="3"/>
      <c r="H40" s="4"/>
      <c r="I40" s="10">
        <f t="shared" si="8"/>
        <v>0</v>
      </c>
      <c r="J40" s="15"/>
      <c r="K40" s="8">
        <f t="shared" si="9"/>
        <v>0</v>
      </c>
      <c r="L40" s="3"/>
      <c r="M40" s="5"/>
      <c r="N40" s="5"/>
      <c r="O40" s="5"/>
      <c r="P40" s="8">
        <f t="shared" si="10"/>
        <v>0</v>
      </c>
    </row>
    <row r="41" spans="1:16" ht="19.5" customHeight="1">
      <c r="A41" s="3"/>
      <c r="B41" s="4"/>
      <c r="C41" s="3"/>
      <c r="D41" s="14">
        <f t="shared" si="6"/>
        <v>0</v>
      </c>
      <c r="E41" s="15"/>
      <c r="F41" s="7">
        <f t="shared" si="7"/>
        <v>0</v>
      </c>
      <c r="G41" s="3"/>
      <c r="H41" s="4"/>
      <c r="I41" s="10">
        <f t="shared" si="8"/>
        <v>0</v>
      </c>
      <c r="J41" s="15"/>
      <c r="K41" s="8">
        <f t="shared" si="9"/>
        <v>0</v>
      </c>
      <c r="L41" s="3"/>
      <c r="M41" s="5"/>
      <c r="N41" s="5"/>
      <c r="O41" s="5"/>
      <c r="P41" s="8">
        <f t="shared" si="10"/>
        <v>0</v>
      </c>
    </row>
  </sheetData>
  <mergeCells count="10">
    <mergeCell ref="A1:P1"/>
    <mergeCell ref="A2:P2"/>
    <mergeCell ref="H4:I4"/>
    <mergeCell ref="J4:K4"/>
    <mergeCell ref="E4:F4"/>
    <mergeCell ref="M4:P4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3">
      <selection activeCell="B4" sqref="B4"/>
    </sheetView>
  </sheetViews>
  <sheetFormatPr defaultColWidth="11.421875" defaultRowHeight="19.5" customHeight="1"/>
  <cols>
    <col min="1" max="1" width="5.421875" style="0" customWidth="1"/>
    <col min="2" max="2" width="25.28125" style="0" customWidth="1"/>
    <col min="3" max="3" width="5.8515625" style="0" customWidth="1"/>
    <col min="4" max="4" width="6.00390625" style="0" customWidth="1"/>
    <col min="5" max="16" width="5.28125" style="0" customWidth="1"/>
  </cols>
  <sheetData>
    <row r="1" spans="1:16" ht="19.5" customHeight="1">
      <c r="A1" s="42" t="str">
        <f>Deckblatt!A1</f>
        <v>Winterpower 2006 am 21. Januar 2006 in Straubing, Hallen am Hagen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52" t="str">
        <f>Deckblatt!A2</f>
        <v>Ergebnisliste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4" spans="2:16" ht="19.5" customHeight="1">
      <c r="B4" s="2"/>
      <c r="C4" s="1"/>
      <c r="D4" s="1"/>
      <c r="G4" s="1"/>
      <c r="L4" s="1"/>
      <c r="P4" s="1"/>
    </row>
    <row r="5" spans="1:16" ht="25.5">
      <c r="A5" s="16"/>
      <c r="B5" s="30" t="s">
        <v>59</v>
      </c>
      <c r="C5" s="16"/>
      <c r="D5" s="16"/>
      <c r="E5" s="50" t="s">
        <v>2</v>
      </c>
      <c r="F5" s="50"/>
      <c r="G5" s="19" t="s">
        <v>49</v>
      </c>
      <c r="H5" s="51" t="s">
        <v>48</v>
      </c>
      <c r="I5" s="51"/>
      <c r="J5" s="50" t="s">
        <v>7</v>
      </c>
      <c r="K5" s="50"/>
      <c r="L5" s="17" t="s">
        <v>9</v>
      </c>
      <c r="M5" s="50" t="s">
        <v>10</v>
      </c>
      <c r="N5" s="50"/>
      <c r="O5" s="50"/>
      <c r="P5" s="50"/>
    </row>
    <row r="6" spans="1:16" ht="25.5">
      <c r="A6" s="3" t="s">
        <v>0</v>
      </c>
      <c r="B6" s="4" t="s">
        <v>1</v>
      </c>
      <c r="C6" s="19" t="s">
        <v>50</v>
      </c>
      <c r="D6" s="19" t="s">
        <v>52</v>
      </c>
      <c r="E6" s="18" t="s">
        <v>3</v>
      </c>
      <c r="F6" s="18" t="s">
        <v>4</v>
      </c>
      <c r="G6" s="17" t="s">
        <v>51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926</v>
      </c>
      <c r="B7" s="21" t="s">
        <v>99</v>
      </c>
      <c r="C7" s="3" t="s">
        <v>90</v>
      </c>
      <c r="D7" s="13">
        <f aca="true" t="shared" si="0" ref="D7:D22">F7+G7+I7+K7+L7+P7</f>
        <v>111.02176</v>
      </c>
      <c r="E7" s="15">
        <v>6</v>
      </c>
      <c r="F7" s="7">
        <f aca="true" t="shared" si="1" ref="F7:F22">IF(E7&gt;0,72*(10-E7)*72*1.5*(10-E7)/6000,0)</f>
        <v>20.736</v>
      </c>
      <c r="G7" s="3">
        <v>20</v>
      </c>
      <c r="H7" s="4">
        <v>34</v>
      </c>
      <c r="I7" s="10">
        <f aca="true" t="shared" si="2" ref="I7:I22">IF(H7&lt;15,0,(H7-15)/2)</f>
        <v>9.5</v>
      </c>
      <c r="J7" s="3">
        <v>5.9</v>
      </c>
      <c r="K7" s="8">
        <f>IF(J7&gt;0,72*(10-J7)*72*1.5*(10-J7)/6000,0)</f>
        <v>21.785759999999996</v>
      </c>
      <c r="L7" s="3">
        <v>21</v>
      </c>
      <c r="M7" s="5">
        <v>6.3</v>
      </c>
      <c r="N7" s="5">
        <v>6</v>
      </c>
      <c r="O7" s="5">
        <v>5.7</v>
      </c>
      <c r="P7" s="8">
        <f aca="true" t="shared" si="3" ref="P7:P22">SUM(M7:O7)</f>
        <v>18</v>
      </c>
    </row>
    <row r="8" spans="1:16" ht="19.5" customHeight="1">
      <c r="A8" s="3">
        <v>927</v>
      </c>
      <c r="B8" s="21" t="s">
        <v>100</v>
      </c>
      <c r="C8" s="3" t="s">
        <v>90</v>
      </c>
      <c r="D8" s="13">
        <f t="shared" si="0"/>
        <v>89.03631999999999</v>
      </c>
      <c r="E8" s="15">
        <v>6.6</v>
      </c>
      <c r="F8" s="7">
        <f t="shared" si="1"/>
        <v>14.981760000000001</v>
      </c>
      <c r="G8" s="3">
        <v>18</v>
      </c>
      <c r="H8" s="4">
        <v>39</v>
      </c>
      <c r="I8" s="10">
        <f t="shared" si="2"/>
        <v>12</v>
      </c>
      <c r="J8" s="3">
        <v>6.9</v>
      </c>
      <c r="K8" s="8">
        <f aca="true" t="shared" si="4" ref="K8:K15">IF(J8&gt;0,72*(10-J8)*72*1.5*(10-J8)/6000,0)</f>
        <v>12.454559999999997</v>
      </c>
      <c r="L8" s="3">
        <v>17</v>
      </c>
      <c r="M8" s="5">
        <v>4.5</v>
      </c>
      <c r="N8" s="5">
        <v>4.9</v>
      </c>
      <c r="O8" s="5">
        <v>5.2</v>
      </c>
      <c r="P8" s="8">
        <f t="shared" si="3"/>
        <v>14.600000000000001</v>
      </c>
    </row>
    <row r="9" spans="1:16" ht="19.5" customHeight="1">
      <c r="A9" s="3">
        <v>93</v>
      </c>
      <c r="B9" s="4" t="s">
        <v>27</v>
      </c>
      <c r="C9" s="3" t="s">
        <v>23</v>
      </c>
      <c r="D9" s="13">
        <f t="shared" si="0"/>
        <v>87.51328000000001</v>
      </c>
      <c r="E9" s="15">
        <v>6.3</v>
      </c>
      <c r="F9" s="7">
        <f t="shared" si="1"/>
        <v>17.742240000000002</v>
      </c>
      <c r="G9" s="3">
        <v>20</v>
      </c>
      <c r="H9" s="4">
        <v>37</v>
      </c>
      <c r="I9" s="10">
        <f>IF(H9&lt;15,0,(H9-15)/2)</f>
        <v>11</v>
      </c>
      <c r="J9" s="3">
        <v>6.8</v>
      </c>
      <c r="K9" s="8">
        <f t="shared" si="4"/>
        <v>13.27104</v>
      </c>
      <c r="L9" s="3">
        <v>10</v>
      </c>
      <c r="M9" s="5">
        <v>4.7</v>
      </c>
      <c r="N9" s="5">
        <v>5.2</v>
      </c>
      <c r="O9" s="5">
        <v>5.6</v>
      </c>
      <c r="P9" s="8">
        <f t="shared" si="3"/>
        <v>15.5</v>
      </c>
    </row>
    <row r="10" spans="1:16" ht="19.5" customHeight="1">
      <c r="A10" s="3">
        <v>26</v>
      </c>
      <c r="B10" s="4" t="s">
        <v>135</v>
      </c>
      <c r="C10" s="3" t="s">
        <v>34</v>
      </c>
      <c r="D10" s="13">
        <f t="shared" si="0"/>
        <v>83.96016</v>
      </c>
      <c r="E10" s="15">
        <v>6.4</v>
      </c>
      <c r="F10" s="7">
        <f t="shared" si="1"/>
        <v>16.796159999999997</v>
      </c>
      <c r="G10" s="3">
        <v>14</v>
      </c>
      <c r="H10" s="4">
        <v>44</v>
      </c>
      <c r="I10" s="10">
        <f t="shared" si="2"/>
        <v>14.5</v>
      </c>
      <c r="J10" s="3">
        <v>7</v>
      </c>
      <c r="K10" s="8">
        <f t="shared" si="4"/>
        <v>11.664</v>
      </c>
      <c r="L10" s="3">
        <v>15</v>
      </c>
      <c r="M10" s="5">
        <v>3.7</v>
      </c>
      <c r="N10" s="5">
        <v>4.3</v>
      </c>
      <c r="O10" s="5">
        <v>4</v>
      </c>
      <c r="P10" s="8">
        <f t="shared" si="3"/>
        <v>12</v>
      </c>
    </row>
    <row r="11" spans="1:16" ht="19.5" customHeight="1">
      <c r="A11" s="3">
        <v>937</v>
      </c>
      <c r="B11" s="21" t="s">
        <v>102</v>
      </c>
      <c r="C11" s="3" t="s">
        <v>90</v>
      </c>
      <c r="D11" s="13">
        <f t="shared" si="0"/>
        <v>77.88528</v>
      </c>
      <c r="E11" s="15">
        <v>6.2</v>
      </c>
      <c r="F11" s="7">
        <f t="shared" si="1"/>
        <v>18.714239999999997</v>
      </c>
      <c r="G11" s="3">
        <v>16</v>
      </c>
      <c r="H11" s="4">
        <v>38</v>
      </c>
      <c r="I11" s="10">
        <f t="shared" si="2"/>
        <v>11.5</v>
      </c>
      <c r="J11" s="3">
        <v>6.8</v>
      </c>
      <c r="K11" s="8">
        <f t="shared" si="4"/>
        <v>13.27104</v>
      </c>
      <c r="L11" s="3">
        <v>5</v>
      </c>
      <c r="M11" s="5">
        <v>4.3</v>
      </c>
      <c r="N11" s="5">
        <v>4.7</v>
      </c>
      <c r="O11" s="5">
        <v>4.4</v>
      </c>
      <c r="P11" s="8">
        <f t="shared" si="3"/>
        <v>13.4</v>
      </c>
    </row>
    <row r="12" spans="1:16" ht="19.5" customHeight="1">
      <c r="A12" s="3">
        <v>47</v>
      </c>
      <c r="B12" s="4" t="s">
        <v>74</v>
      </c>
      <c r="C12" s="3" t="s">
        <v>29</v>
      </c>
      <c r="D12" s="13">
        <f t="shared" si="0"/>
        <v>73.92688</v>
      </c>
      <c r="E12" s="15">
        <v>6.8</v>
      </c>
      <c r="F12" s="7">
        <f t="shared" si="1"/>
        <v>13.27104</v>
      </c>
      <c r="G12" s="3">
        <v>13</v>
      </c>
      <c r="H12" s="4">
        <v>26</v>
      </c>
      <c r="I12" s="10">
        <f t="shared" si="2"/>
        <v>5.5</v>
      </c>
      <c r="J12" s="3">
        <v>7.7</v>
      </c>
      <c r="K12" s="8">
        <f t="shared" si="4"/>
        <v>6.855839999999999</v>
      </c>
      <c r="L12" s="3">
        <v>15</v>
      </c>
      <c r="M12" s="5">
        <v>6.7</v>
      </c>
      <c r="N12" s="5">
        <v>6.9</v>
      </c>
      <c r="O12" s="5">
        <v>6.7</v>
      </c>
      <c r="P12" s="8">
        <f t="shared" si="3"/>
        <v>20.3</v>
      </c>
    </row>
    <row r="13" spans="1:16" ht="19.5" customHeight="1">
      <c r="A13" s="3">
        <v>27</v>
      </c>
      <c r="B13" s="4" t="s">
        <v>136</v>
      </c>
      <c r="C13" s="3" t="s">
        <v>34</v>
      </c>
      <c r="D13" s="13">
        <f t="shared" si="0"/>
        <v>72.94224</v>
      </c>
      <c r="E13" s="15">
        <v>6.3</v>
      </c>
      <c r="F13" s="7">
        <f>IF(E13&gt;0,72*(10-E13)*72*1.5*(10-E13)/6000,0)</f>
        <v>17.742240000000002</v>
      </c>
      <c r="G13" s="3">
        <v>17</v>
      </c>
      <c r="H13" s="4">
        <v>29</v>
      </c>
      <c r="I13" s="10">
        <f>IF(H13&lt;15,0,(H13-15)/2)</f>
        <v>7</v>
      </c>
      <c r="J13" s="3">
        <v>7.5</v>
      </c>
      <c r="K13" s="8">
        <f t="shared" si="4"/>
        <v>8.1</v>
      </c>
      <c r="L13" s="3">
        <v>12</v>
      </c>
      <c r="M13" s="5">
        <v>3.7</v>
      </c>
      <c r="N13" s="5">
        <v>3.9</v>
      </c>
      <c r="O13" s="5">
        <v>3.5</v>
      </c>
      <c r="P13" s="8">
        <f t="shared" si="3"/>
        <v>11.1</v>
      </c>
    </row>
    <row r="14" spans="1:16" ht="19.5" customHeight="1">
      <c r="A14" s="3">
        <v>66</v>
      </c>
      <c r="B14" s="4" t="s">
        <v>76</v>
      </c>
      <c r="C14" s="3" t="s">
        <v>17</v>
      </c>
      <c r="D14" s="13">
        <f t="shared" si="0"/>
        <v>68.86432</v>
      </c>
      <c r="E14" s="15">
        <v>7.1</v>
      </c>
      <c r="F14" s="7">
        <f t="shared" si="1"/>
        <v>10.899360000000001</v>
      </c>
      <c r="G14" s="3">
        <v>10</v>
      </c>
      <c r="H14" s="4">
        <v>25</v>
      </c>
      <c r="I14" s="10">
        <f t="shared" si="2"/>
        <v>5</v>
      </c>
      <c r="J14" s="3">
        <v>7.6</v>
      </c>
      <c r="K14" s="8">
        <f t="shared" si="4"/>
        <v>7.464960000000001</v>
      </c>
      <c r="L14" s="3">
        <v>19</v>
      </c>
      <c r="M14" s="5">
        <v>5.6</v>
      </c>
      <c r="N14" s="5">
        <v>5.6</v>
      </c>
      <c r="O14" s="5">
        <v>5.3</v>
      </c>
      <c r="P14" s="8">
        <f t="shared" si="3"/>
        <v>16.5</v>
      </c>
    </row>
    <row r="15" spans="1:16" ht="19.5" customHeight="1">
      <c r="A15" s="3">
        <v>86</v>
      </c>
      <c r="B15" s="4" t="s">
        <v>173</v>
      </c>
      <c r="C15" s="25" t="s">
        <v>33</v>
      </c>
      <c r="D15" s="13">
        <f>F15+G15+I15+K15+L15+P15</f>
        <v>61.83168</v>
      </c>
      <c r="E15" s="15">
        <v>6.8</v>
      </c>
      <c r="F15" s="7">
        <f>IF(E15&gt;0,72*(10-E15)*72*1.5*(10-E15)/6000,0)</f>
        <v>13.27104</v>
      </c>
      <c r="G15" s="3">
        <v>10</v>
      </c>
      <c r="H15" s="4">
        <v>37</v>
      </c>
      <c r="I15" s="10">
        <f>IF(H15&lt;15,0,(H15-15)/2)</f>
        <v>11</v>
      </c>
      <c r="J15" s="3">
        <v>7.2</v>
      </c>
      <c r="K15" s="8">
        <f t="shared" si="4"/>
        <v>10.160639999999999</v>
      </c>
      <c r="L15" s="3">
        <v>5</v>
      </c>
      <c r="M15" s="5">
        <v>4.4</v>
      </c>
      <c r="N15" s="5">
        <v>4</v>
      </c>
      <c r="O15" s="5">
        <v>4</v>
      </c>
      <c r="P15" s="8">
        <f>SUM(M15:O15)</f>
        <v>12.4</v>
      </c>
    </row>
    <row r="16" spans="1:16" ht="19.5" customHeight="1">
      <c r="A16" s="3">
        <v>24</v>
      </c>
      <c r="B16" s="4" t="s">
        <v>133</v>
      </c>
      <c r="C16" s="3" t="s">
        <v>34</v>
      </c>
      <c r="D16" s="13">
        <f t="shared" si="0"/>
        <v>60.67439999999999</v>
      </c>
      <c r="E16" s="15">
        <v>6.7</v>
      </c>
      <c r="F16" s="7">
        <f t="shared" si="1"/>
        <v>14.11344</v>
      </c>
      <c r="G16" s="3">
        <v>17</v>
      </c>
      <c r="H16" s="4">
        <v>28</v>
      </c>
      <c r="I16" s="10">
        <f t="shared" si="2"/>
        <v>6.5</v>
      </c>
      <c r="J16" s="3">
        <v>7.4</v>
      </c>
      <c r="K16" s="8">
        <f aca="true" t="shared" si="5" ref="K16:K22">IF(J16&gt;0,72*(10-J16)*72*1.5*(10-J16)/6000,0)</f>
        <v>8.760959999999997</v>
      </c>
      <c r="L16" s="3">
        <v>0</v>
      </c>
      <c r="M16" s="5">
        <v>4.7</v>
      </c>
      <c r="N16" s="5">
        <v>4.8</v>
      </c>
      <c r="O16" s="5">
        <v>4.8</v>
      </c>
      <c r="P16" s="8">
        <f t="shared" si="3"/>
        <v>14.3</v>
      </c>
    </row>
    <row r="17" spans="1:16" ht="19.5" customHeight="1">
      <c r="A17" s="3">
        <v>25</v>
      </c>
      <c r="B17" s="4" t="s">
        <v>134</v>
      </c>
      <c r="C17" s="3" t="s">
        <v>34</v>
      </c>
      <c r="D17" s="13">
        <f t="shared" si="0"/>
        <v>60.255039999999994</v>
      </c>
      <c r="E17" s="15">
        <v>6.8</v>
      </c>
      <c r="F17" s="7">
        <f t="shared" si="1"/>
        <v>13.27104</v>
      </c>
      <c r="G17" s="3">
        <v>12</v>
      </c>
      <c r="H17" s="4">
        <v>29</v>
      </c>
      <c r="I17" s="10">
        <f t="shared" si="2"/>
        <v>7</v>
      </c>
      <c r="J17" s="3">
        <v>8</v>
      </c>
      <c r="K17" s="8">
        <f t="shared" si="5"/>
        <v>5.184</v>
      </c>
      <c r="L17" s="3">
        <v>10</v>
      </c>
      <c r="M17" s="5">
        <v>4.2</v>
      </c>
      <c r="N17" s="5">
        <v>4.2</v>
      </c>
      <c r="O17" s="5">
        <v>4.4</v>
      </c>
      <c r="P17" s="8">
        <f t="shared" si="3"/>
        <v>12.8</v>
      </c>
    </row>
    <row r="18" spans="1:16" ht="19.5" customHeight="1">
      <c r="A18" s="3">
        <v>935</v>
      </c>
      <c r="B18" s="21" t="s">
        <v>101</v>
      </c>
      <c r="C18" s="3" t="s">
        <v>90</v>
      </c>
      <c r="D18" s="13">
        <f t="shared" si="0"/>
        <v>54.53184</v>
      </c>
      <c r="E18" s="15">
        <v>6.5</v>
      </c>
      <c r="F18" s="7">
        <f t="shared" si="1"/>
        <v>15.876</v>
      </c>
      <c r="G18" s="3">
        <v>11</v>
      </c>
      <c r="H18" s="4">
        <v>19</v>
      </c>
      <c r="I18" s="10">
        <f t="shared" si="2"/>
        <v>2</v>
      </c>
      <c r="J18" s="3">
        <v>7.7</v>
      </c>
      <c r="K18" s="8">
        <f t="shared" si="5"/>
        <v>6.855839999999999</v>
      </c>
      <c r="L18" s="3">
        <v>7</v>
      </c>
      <c r="M18" s="5">
        <v>3.8</v>
      </c>
      <c r="N18" s="5">
        <v>4.3</v>
      </c>
      <c r="O18" s="5">
        <v>3.7</v>
      </c>
      <c r="P18" s="8">
        <f t="shared" si="3"/>
        <v>11.8</v>
      </c>
    </row>
    <row r="19" spans="1:16" ht="19.5" customHeight="1">
      <c r="A19" s="3">
        <v>92</v>
      </c>
      <c r="B19" s="4" t="s">
        <v>28</v>
      </c>
      <c r="C19" s="3" t="s">
        <v>23</v>
      </c>
      <c r="D19" s="13">
        <f t="shared" si="0"/>
        <v>50.97200000000001</v>
      </c>
      <c r="E19" s="15">
        <v>7.1</v>
      </c>
      <c r="F19" s="7">
        <f>IF(E19&gt;0,72*(10-E19)*72*1.5*(10-E19)/6000,0)</f>
        <v>10.899360000000001</v>
      </c>
      <c r="G19" s="3">
        <v>7</v>
      </c>
      <c r="H19" s="4">
        <v>25</v>
      </c>
      <c r="I19" s="10">
        <f>IF(H19&lt;15,0,(H19-15)/2)</f>
        <v>5</v>
      </c>
      <c r="J19" s="3">
        <v>7.8</v>
      </c>
      <c r="K19" s="8">
        <f t="shared" si="5"/>
        <v>6.272640000000001</v>
      </c>
      <c r="L19" s="3">
        <v>10</v>
      </c>
      <c r="M19" s="5">
        <v>3.8</v>
      </c>
      <c r="N19" s="5">
        <v>4.2</v>
      </c>
      <c r="O19" s="5">
        <v>3.8</v>
      </c>
      <c r="P19" s="8">
        <f t="shared" si="3"/>
        <v>11.8</v>
      </c>
    </row>
    <row r="20" spans="1:16" ht="19.5" customHeight="1">
      <c r="A20" s="3">
        <v>67</v>
      </c>
      <c r="B20" s="4" t="s">
        <v>176</v>
      </c>
      <c r="C20" s="25" t="s">
        <v>17</v>
      </c>
      <c r="D20" s="13">
        <f>F20+G20+I20+K20+L20+P20</f>
        <v>41.534400000000005</v>
      </c>
      <c r="E20" s="15">
        <v>7.1</v>
      </c>
      <c r="F20" s="7">
        <f>IF(E20&gt;0,72*(10-E20)*72*1.5*(10-E20)/6000,0)</f>
        <v>10.899360000000001</v>
      </c>
      <c r="G20" s="3">
        <v>11</v>
      </c>
      <c r="H20" s="4">
        <v>29</v>
      </c>
      <c r="I20" s="10">
        <f>IF(H20&lt;15,0,(H20-15)/2)</f>
        <v>7</v>
      </c>
      <c r="J20" s="3">
        <v>9.3</v>
      </c>
      <c r="K20" s="8">
        <f t="shared" si="5"/>
        <v>0.6350399999999988</v>
      </c>
      <c r="L20" s="3">
        <v>0</v>
      </c>
      <c r="M20" s="5">
        <v>4.2</v>
      </c>
      <c r="N20" s="5">
        <v>3.8</v>
      </c>
      <c r="O20" s="5">
        <v>4</v>
      </c>
      <c r="P20" s="8">
        <f>SUM(M20:O20)</f>
        <v>12</v>
      </c>
    </row>
    <row r="21" spans="1:16" ht="19.5" customHeight="1">
      <c r="A21" s="3">
        <v>94</v>
      </c>
      <c r="B21" s="4" t="s">
        <v>70</v>
      </c>
      <c r="C21" s="3" t="s">
        <v>23</v>
      </c>
      <c r="D21" s="13">
        <f>F21+G21+I21+K21+L21+P21</f>
        <v>28.8224</v>
      </c>
      <c r="E21" s="15">
        <v>7.7</v>
      </c>
      <c r="F21" s="7">
        <f t="shared" si="1"/>
        <v>6.855839999999999</v>
      </c>
      <c r="G21" s="3">
        <v>6</v>
      </c>
      <c r="H21" s="4">
        <v>14</v>
      </c>
      <c r="I21" s="10">
        <f t="shared" si="2"/>
        <v>0</v>
      </c>
      <c r="J21" s="3">
        <v>9.4</v>
      </c>
      <c r="K21" s="8">
        <f t="shared" si="5"/>
        <v>0.4665599999999995</v>
      </c>
      <c r="L21" s="3">
        <v>7</v>
      </c>
      <c r="M21" s="5">
        <v>2.8</v>
      </c>
      <c r="N21" s="5">
        <v>2.2</v>
      </c>
      <c r="O21" s="5">
        <v>3.5</v>
      </c>
      <c r="P21" s="8">
        <f>SUM(M21:O21)</f>
        <v>8.5</v>
      </c>
    </row>
    <row r="22" spans="1:16" ht="19.5" customHeight="1">
      <c r="A22" s="3">
        <v>85</v>
      </c>
      <c r="B22" s="4" t="s">
        <v>203</v>
      </c>
      <c r="C22" s="3" t="s">
        <v>33</v>
      </c>
      <c r="D22" s="13">
        <f t="shared" si="0"/>
        <v>0</v>
      </c>
      <c r="E22" s="15"/>
      <c r="F22" s="7">
        <f t="shared" si="1"/>
        <v>0</v>
      </c>
      <c r="G22" s="3"/>
      <c r="H22" s="4"/>
      <c r="I22" s="10">
        <f t="shared" si="2"/>
        <v>0</v>
      </c>
      <c r="J22" s="3"/>
      <c r="K22" s="8">
        <f t="shared" si="5"/>
        <v>0</v>
      </c>
      <c r="L22" s="3"/>
      <c r="M22" s="5"/>
      <c r="N22" s="5"/>
      <c r="O22" s="5"/>
      <c r="P22" s="8">
        <f t="shared" si="3"/>
        <v>0</v>
      </c>
    </row>
    <row r="23" ht="19.5" customHeight="1">
      <c r="B23" s="2"/>
    </row>
    <row r="24" spans="1:16" ht="25.5">
      <c r="A24" s="16"/>
      <c r="B24" s="30" t="s">
        <v>58</v>
      </c>
      <c r="C24" s="16"/>
      <c r="D24" s="16"/>
      <c r="E24" s="50" t="s">
        <v>2</v>
      </c>
      <c r="F24" s="50"/>
      <c r="G24" s="19" t="s">
        <v>49</v>
      </c>
      <c r="H24" s="51" t="s">
        <v>48</v>
      </c>
      <c r="I24" s="51"/>
      <c r="J24" s="50" t="s">
        <v>7</v>
      </c>
      <c r="K24" s="50"/>
      <c r="L24" s="17" t="s">
        <v>9</v>
      </c>
      <c r="M24" s="50" t="s">
        <v>10</v>
      </c>
      <c r="N24" s="50"/>
      <c r="O24" s="50"/>
      <c r="P24" s="50"/>
    </row>
    <row r="25" spans="1:16" ht="25.5">
      <c r="A25" s="3" t="s">
        <v>0</v>
      </c>
      <c r="B25" s="4" t="s">
        <v>1</v>
      </c>
      <c r="C25" s="19" t="s">
        <v>50</v>
      </c>
      <c r="D25" s="19" t="s">
        <v>52</v>
      </c>
      <c r="E25" s="18" t="s">
        <v>3</v>
      </c>
      <c r="F25" s="18" t="s">
        <v>4</v>
      </c>
      <c r="G25" s="17" t="s">
        <v>51</v>
      </c>
      <c r="H25" s="18" t="s">
        <v>5</v>
      </c>
      <c r="I25" s="18" t="s">
        <v>6</v>
      </c>
      <c r="J25" s="18" t="s">
        <v>3</v>
      </c>
      <c r="K25" s="18" t="s">
        <v>4</v>
      </c>
      <c r="L25" s="18" t="s">
        <v>4</v>
      </c>
      <c r="M25" s="18" t="s">
        <v>11</v>
      </c>
      <c r="N25" s="18" t="s">
        <v>12</v>
      </c>
      <c r="O25" s="18" t="s">
        <v>13</v>
      </c>
      <c r="P25" s="18" t="s">
        <v>8</v>
      </c>
    </row>
    <row r="26" spans="1:16" ht="19.5" customHeight="1">
      <c r="A26" s="3">
        <v>944</v>
      </c>
      <c r="B26" s="21" t="s">
        <v>104</v>
      </c>
      <c r="C26" s="3" t="s">
        <v>90</v>
      </c>
      <c r="D26" s="13">
        <f aca="true" t="shared" si="6" ref="D26:D42">F26+G26+I26+K26+L26+P26</f>
        <v>92.5992</v>
      </c>
      <c r="E26" s="15">
        <v>5.9</v>
      </c>
      <c r="F26" s="7">
        <f aca="true" t="shared" si="7" ref="F26:F43">IF(E26&gt;0,72*(10-E26)*72*1.5*(10-E26)/6000,0)</f>
        <v>21.785759999999996</v>
      </c>
      <c r="G26" s="3">
        <v>17</v>
      </c>
      <c r="H26" s="4">
        <v>38</v>
      </c>
      <c r="I26" s="10">
        <f aca="true" t="shared" si="8" ref="I26:I43">IF(H26&lt;15,0,(H26-15)/2)</f>
        <v>11.5</v>
      </c>
      <c r="J26" s="15">
        <v>6.7</v>
      </c>
      <c r="K26" s="8">
        <f aca="true" t="shared" si="9" ref="K26:K43">IF(J26&gt;0,72*(10-J26)*72*1.5*(10-J26)/6000,0)</f>
        <v>14.11344</v>
      </c>
      <c r="L26" s="3">
        <v>12</v>
      </c>
      <c r="M26" s="5">
        <v>5.5</v>
      </c>
      <c r="N26" s="5">
        <v>5.3</v>
      </c>
      <c r="O26" s="5">
        <v>5.4</v>
      </c>
      <c r="P26" s="8">
        <f aca="true" t="shared" si="10" ref="P26:P41">SUM(M26:O26)</f>
        <v>16.200000000000003</v>
      </c>
    </row>
    <row r="27" spans="1:16" ht="19.5" customHeight="1">
      <c r="A27" s="3">
        <v>96</v>
      </c>
      <c r="B27" s="4" t="s">
        <v>72</v>
      </c>
      <c r="C27" s="3" t="s">
        <v>23</v>
      </c>
      <c r="D27" s="13">
        <f t="shared" si="6"/>
        <v>75.23168</v>
      </c>
      <c r="E27" s="15">
        <v>7.2</v>
      </c>
      <c r="F27" s="7">
        <f t="shared" si="7"/>
        <v>10.160639999999999</v>
      </c>
      <c r="G27" s="3">
        <v>17</v>
      </c>
      <c r="H27" s="4">
        <v>32</v>
      </c>
      <c r="I27" s="10">
        <f>IF(H27&lt;15,0,(H27-15)/2)</f>
        <v>8.5</v>
      </c>
      <c r="J27" s="15">
        <v>6.8</v>
      </c>
      <c r="K27" s="8">
        <f>IF(J27&gt;0,72*(10-J27)*72*1.5*(10-J27)/6000,0)</f>
        <v>13.27104</v>
      </c>
      <c r="L27" s="3">
        <v>10</v>
      </c>
      <c r="M27" s="5">
        <v>5.1</v>
      </c>
      <c r="N27" s="5">
        <v>5.8</v>
      </c>
      <c r="O27" s="5">
        <v>5.4</v>
      </c>
      <c r="P27" s="8">
        <f t="shared" si="10"/>
        <v>16.299999999999997</v>
      </c>
    </row>
    <row r="28" spans="1:16" ht="19.5" customHeight="1">
      <c r="A28" s="3">
        <v>963</v>
      </c>
      <c r="B28" s="21" t="s">
        <v>105</v>
      </c>
      <c r="C28" s="3" t="s">
        <v>90</v>
      </c>
      <c r="D28" s="13">
        <f t="shared" si="6"/>
        <v>69.64272</v>
      </c>
      <c r="E28" s="15">
        <v>6.6</v>
      </c>
      <c r="F28" s="7">
        <f t="shared" si="7"/>
        <v>14.981760000000001</v>
      </c>
      <c r="G28" s="3">
        <v>14</v>
      </c>
      <c r="H28" s="4">
        <v>35</v>
      </c>
      <c r="I28" s="10">
        <f t="shared" si="8"/>
        <v>10</v>
      </c>
      <c r="J28" s="15">
        <v>7.4</v>
      </c>
      <c r="K28" s="8">
        <f t="shared" si="9"/>
        <v>8.760959999999997</v>
      </c>
      <c r="L28" s="3">
        <v>10</v>
      </c>
      <c r="M28" s="5">
        <v>4</v>
      </c>
      <c r="N28" s="5">
        <v>4.1</v>
      </c>
      <c r="O28" s="5">
        <v>3.8</v>
      </c>
      <c r="P28" s="8">
        <f>SUM(M28:O28)</f>
        <v>11.899999999999999</v>
      </c>
    </row>
    <row r="29" spans="1:16" ht="19.5" customHeight="1">
      <c r="A29" s="3">
        <v>29</v>
      </c>
      <c r="B29" s="4" t="s">
        <v>132</v>
      </c>
      <c r="C29" s="3" t="s">
        <v>34</v>
      </c>
      <c r="D29" s="13">
        <f t="shared" si="6"/>
        <v>69.02128</v>
      </c>
      <c r="E29" s="15">
        <v>7.2</v>
      </c>
      <c r="F29" s="7">
        <f t="shared" si="7"/>
        <v>10.160639999999999</v>
      </c>
      <c r="G29" s="3">
        <v>14</v>
      </c>
      <c r="H29" s="4">
        <v>27</v>
      </c>
      <c r="I29" s="10">
        <f t="shared" si="8"/>
        <v>6</v>
      </c>
      <c r="J29" s="15">
        <v>7.2</v>
      </c>
      <c r="K29" s="8">
        <f t="shared" si="9"/>
        <v>10.160639999999999</v>
      </c>
      <c r="L29" s="3">
        <v>10</v>
      </c>
      <c r="M29" s="5">
        <v>5</v>
      </c>
      <c r="N29" s="5">
        <v>7.2</v>
      </c>
      <c r="O29" s="5">
        <v>6.5</v>
      </c>
      <c r="P29" s="8">
        <f t="shared" si="10"/>
        <v>18.7</v>
      </c>
    </row>
    <row r="30" spans="1:16" ht="19.5" customHeight="1">
      <c r="A30" s="3">
        <v>938</v>
      </c>
      <c r="B30" s="21" t="s">
        <v>103</v>
      </c>
      <c r="C30" s="3" t="s">
        <v>90</v>
      </c>
      <c r="D30" s="13">
        <f>F30+G30+I30+K30+L30+P30</f>
        <v>63.89376</v>
      </c>
      <c r="E30" s="15">
        <v>6.5</v>
      </c>
      <c r="F30" s="7">
        <f t="shared" si="7"/>
        <v>15.876</v>
      </c>
      <c r="G30" s="3">
        <v>12</v>
      </c>
      <c r="H30" s="4">
        <v>14</v>
      </c>
      <c r="I30" s="10">
        <f t="shared" si="8"/>
        <v>0</v>
      </c>
      <c r="J30" s="15">
        <v>8.4</v>
      </c>
      <c r="K30" s="8">
        <f t="shared" si="9"/>
        <v>3.3177599999999985</v>
      </c>
      <c r="L30" s="3">
        <v>19</v>
      </c>
      <c r="M30" s="5">
        <v>4.4</v>
      </c>
      <c r="N30" s="5">
        <v>3.5</v>
      </c>
      <c r="O30" s="5">
        <v>5.8</v>
      </c>
      <c r="P30" s="8">
        <f>SUM(M30:O30)</f>
        <v>13.7</v>
      </c>
    </row>
    <row r="31" spans="1:16" ht="19.5" customHeight="1">
      <c r="A31" s="3">
        <v>28</v>
      </c>
      <c r="B31" s="4" t="s">
        <v>131</v>
      </c>
      <c r="C31" s="3" t="s">
        <v>34</v>
      </c>
      <c r="D31" s="13">
        <f t="shared" si="6"/>
        <v>53.06400000000001</v>
      </c>
      <c r="E31" s="15">
        <v>7</v>
      </c>
      <c r="F31" s="7">
        <f t="shared" si="7"/>
        <v>11.664</v>
      </c>
      <c r="G31" s="3">
        <v>9</v>
      </c>
      <c r="H31" s="4">
        <v>21</v>
      </c>
      <c r="I31" s="10">
        <f t="shared" si="8"/>
        <v>3</v>
      </c>
      <c r="J31" s="15">
        <v>7.5</v>
      </c>
      <c r="K31" s="8">
        <f t="shared" si="9"/>
        <v>8.1</v>
      </c>
      <c r="L31" s="3">
        <v>10</v>
      </c>
      <c r="M31" s="5">
        <v>3.6</v>
      </c>
      <c r="N31" s="5">
        <v>3.5</v>
      </c>
      <c r="O31" s="5">
        <v>4.2</v>
      </c>
      <c r="P31" s="8">
        <f t="shared" si="10"/>
        <v>11.3</v>
      </c>
    </row>
    <row r="32" spans="1:16" ht="19.5" customHeight="1">
      <c r="A32" s="3">
        <v>106</v>
      </c>
      <c r="B32" s="4" t="s">
        <v>181</v>
      </c>
      <c r="C32" s="3" t="s">
        <v>32</v>
      </c>
      <c r="D32" s="13">
        <f t="shared" si="6"/>
        <v>51.68639999999999</v>
      </c>
      <c r="E32" s="15">
        <v>6.8</v>
      </c>
      <c r="F32" s="7">
        <f t="shared" si="7"/>
        <v>13.27104</v>
      </c>
      <c r="G32" s="3">
        <v>9</v>
      </c>
      <c r="H32" s="4">
        <v>20</v>
      </c>
      <c r="I32" s="10">
        <f t="shared" si="8"/>
        <v>2.5</v>
      </c>
      <c r="J32" s="15">
        <v>7.9</v>
      </c>
      <c r="K32" s="8">
        <f t="shared" si="9"/>
        <v>5.715359999999998</v>
      </c>
      <c r="L32" s="3">
        <v>10</v>
      </c>
      <c r="M32" s="5">
        <v>3.9</v>
      </c>
      <c r="N32" s="5">
        <v>3.5</v>
      </c>
      <c r="O32" s="5">
        <v>3.8</v>
      </c>
      <c r="P32" s="8">
        <f t="shared" si="10"/>
        <v>11.2</v>
      </c>
    </row>
    <row r="33" spans="1:16" ht="19.5" customHeight="1">
      <c r="A33" s="3">
        <v>97</v>
      </c>
      <c r="B33" s="4" t="s">
        <v>73</v>
      </c>
      <c r="C33" s="3" t="s">
        <v>23</v>
      </c>
      <c r="D33" s="13">
        <f t="shared" si="6"/>
        <v>47.81776</v>
      </c>
      <c r="E33" s="15">
        <v>7.5</v>
      </c>
      <c r="F33" s="7">
        <f t="shared" si="7"/>
        <v>8.1</v>
      </c>
      <c r="G33" s="3">
        <v>9</v>
      </c>
      <c r="H33" s="4">
        <v>22</v>
      </c>
      <c r="I33" s="10">
        <f t="shared" si="8"/>
        <v>3.5</v>
      </c>
      <c r="J33" s="15">
        <v>8.4</v>
      </c>
      <c r="K33" s="8">
        <f t="shared" si="9"/>
        <v>3.3177599999999985</v>
      </c>
      <c r="L33" s="3">
        <v>14</v>
      </c>
      <c r="M33" s="5">
        <v>3.3</v>
      </c>
      <c r="N33" s="5">
        <v>2.8</v>
      </c>
      <c r="O33" s="5">
        <v>3.8</v>
      </c>
      <c r="P33" s="8">
        <f t="shared" si="10"/>
        <v>9.899999999999999</v>
      </c>
    </row>
    <row r="34" spans="1:16" ht="19.5" customHeight="1">
      <c r="A34" s="3">
        <v>56</v>
      </c>
      <c r="B34" s="4" t="s">
        <v>166</v>
      </c>
      <c r="C34" s="3" t="s">
        <v>32</v>
      </c>
      <c r="D34" s="13">
        <f t="shared" si="6"/>
        <v>37.868</v>
      </c>
      <c r="E34" s="15">
        <v>8</v>
      </c>
      <c r="F34" s="7">
        <f t="shared" si="7"/>
        <v>5.184</v>
      </c>
      <c r="G34" s="3">
        <v>6</v>
      </c>
      <c r="H34" s="4">
        <v>20</v>
      </c>
      <c r="I34" s="10">
        <f t="shared" si="8"/>
        <v>2.5</v>
      </c>
      <c r="J34" s="15">
        <v>8</v>
      </c>
      <c r="K34" s="8">
        <f t="shared" si="9"/>
        <v>5.184</v>
      </c>
      <c r="L34" s="3">
        <v>10</v>
      </c>
      <c r="M34" s="5">
        <v>3.2</v>
      </c>
      <c r="N34" s="5">
        <v>3</v>
      </c>
      <c r="O34" s="5">
        <v>2.8</v>
      </c>
      <c r="P34" s="8">
        <f t="shared" si="10"/>
        <v>9</v>
      </c>
    </row>
    <row r="35" spans="1:16" ht="19.5" customHeight="1">
      <c r="A35" s="3">
        <v>95</v>
      </c>
      <c r="B35" s="4" t="s">
        <v>199</v>
      </c>
      <c r="C35" s="3" t="s">
        <v>23</v>
      </c>
      <c r="D35" s="13">
        <f t="shared" si="6"/>
        <v>0</v>
      </c>
      <c r="E35" s="15"/>
      <c r="F35" s="7">
        <f>IF(E35&gt;0,72*(10-E35)*72*1.5*(10-E35)/6000,0)</f>
        <v>0</v>
      </c>
      <c r="G35" s="3"/>
      <c r="H35" s="4"/>
      <c r="I35" s="10">
        <f>IF(H35&lt;15,0,(H35-15)/2)</f>
        <v>0</v>
      </c>
      <c r="J35" s="15"/>
      <c r="K35" s="8">
        <f>IF(J35&gt;0,72*(10-J35)*72*1.5*(10-J35)/6000,0)</f>
        <v>0</v>
      </c>
      <c r="L35" s="3"/>
      <c r="M35" s="5"/>
      <c r="N35" s="5"/>
      <c r="O35" s="5"/>
      <c r="P35" s="8">
        <f t="shared" si="10"/>
        <v>0</v>
      </c>
    </row>
    <row r="36" spans="1:16" ht="19.5" customHeight="1">
      <c r="A36" s="3"/>
      <c r="B36" s="4"/>
      <c r="C36" s="3"/>
      <c r="D36" s="13">
        <f t="shared" si="6"/>
        <v>0</v>
      </c>
      <c r="E36" s="15"/>
      <c r="F36" s="7">
        <f t="shared" si="7"/>
        <v>0</v>
      </c>
      <c r="G36" s="3"/>
      <c r="H36" s="4"/>
      <c r="I36" s="10">
        <f t="shared" si="8"/>
        <v>0</v>
      </c>
      <c r="J36" s="15"/>
      <c r="K36" s="8">
        <f t="shared" si="9"/>
        <v>0</v>
      </c>
      <c r="L36" s="3"/>
      <c r="M36" s="5"/>
      <c r="N36" s="5"/>
      <c r="O36" s="5"/>
      <c r="P36" s="8">
        <f t="shared" si="10"/>
        <v>0</v>
      </c>
    </row>
    <row r="37" spans="1:16" ht="19.5" customHeight="1">
      <c r="A37" s="3"/>
      <c r="B37" s="4"/>
      <c r="C37" s="3"/>
      <c r="D37" s="13">
        <f t="shared" si="6"/>
        <v>0</v>
      </c>
      <c r="E37" s="15"/>
      <c r="F37" s="7">
        <f t="shared" si="7"/>
        <v>0</v>
      </c>
      <c r="G37" s="3"/>
      <c r="H37" s="4"/>
      <c r="I37" s="10">
        <f t="shared" si="8"/>
        <v>0</v>
      </c>
      <c r="J37" s="15"/>
      <c r="K37" s="8">
        <f t="shared" si="9"/>
        <v>0</v>
      </c>
      <c r="L37" s="3"/>
      <c r="M37" s="5"/>
      <c r="N37" s="5"/>
      <c r="O37" s="5"/>
      <c r="P37" s="8">
        <f t="shared" si="10"/>
        <v>0</v>
      </c>
    </row>
    <row r="38" spans="1:16" ht="19.5" customHeight="1">
      <c r="A38" s="3"/>
      <c r="B38" s="4"/>
      <c r="C38" s="3"/>
      <c r="D38" s="13">
        <f t="shared" si="6"/>
        <v>0</v>
      </c>
      <c r="E38" s="15"/>
      <c r="F38" s="7">
        <f t="shared" si="7"/>
        <v>0</v>
      </c>
      <c r="G38" s="3"/>
      <c r="H38" s="4"/>
      <c r="I38" s="10">
        <f t="shared" si="8"/>
        <v>0</v>
      </c>
      <c r="J38" s="15"/>
      <c r="K38" s="8">
        <f t="shared" si="9"/>
        <v>0</v>
      </c>
      <c r="L38" s="3"/>
      <c r="M38" s="5"/>
      <c r="N38" s="5"/>
      <c r="O38" s="5"/>
      <c r="P38" s="8">
        <f t="shared" si="10"/>
        <v>0</v>
      </c>
    </row>
    <row r="39" spans="1:16" ht="19.5" customHeight="1">
      <c r="A39" s="3"/>
      <c r="B39" s="4"/>
      <c r="C39" s="3"/>
      <c r="D39" s="13">
        <f t="shared" si="6"/>
        <v>0</v>
      </c>
      <c r="E39" s="15"/>
      <c r="F39" s="7">
        <f t="shared" si="7"/>
        <v>0</v>
      </c>
      <c r="G39" s="3"/>
      <c r="H39" s="4"/>
      <c r="I39" s="10">
        <f t="shared" si="8"/>
        <v>0</v>
      </c>
      <c r="J39" s="15"/>
      <c r="K39" s="8">
        <f t="shared" si="9"/>
        <v>0</v>
      </c>
      <c r="L39" s="3"/>
      <c r="M39" s="5"/>
      <c r="N39" s="5"/>
      <c r="O39" s="5"/>
      <c r="P39" s="8">
        <f t="shared" si="10"/>
        <v>0</v>
      </c>
    </row>
    <row r="40" spans="1:16" ht="19.5" customHeight="1">
      <c r="A40" s="3"/>
      <c r="B40" s="4"/>
      <c r="C40" s="3"/>
      <c r="D40" s="13">
        <f t="shared" si="6"/>
        <v>0</v>
      </c>
      <c r="E40" s="15"/>
      <c r="F40" s="7">
        <f t="shared" si="7"/>
        <v>0</v>
      </c>
      <c r="G40" s="3"/>
      <c r="H40" s="4"/>
      <c r="I40" s="10">
        <f t="shared" si="8"/>
        <v>0</v>
      </c>
      <c r="J40" s="15"/>
      <c r="K40" s="8">
        <f t="shared" si="9"/>
        <v>0</v>
      </c>
      <c r="L40" s="3"/>
      <c r="M40" s="5"/>
      <c r="N40" s="5"/>
      <c r="O40" s="5"/>
      <c r="P40" s="8">
        <f t="shared" si="10"/>
        <v>0</v>
      </c>
    </row>
    <row r="41" spans="1:16" ht="19.5" customHeight="1">
      <c r="A41" s="3"/>
      <c r="B41" s="4"/>
      <c r="C41" s="3"/>
      <c r="D41" s="13">
        <f t="shared" si="6"/>
        <v>0</v>
      </c>
      <c r="E41" s="15"/>
      <c r="F41" s="7">
        <f t="shared" si="7"/>
        <v>0</v>
      </c>
      <c r="G41" s="3"/>
      <c r="H41" s="4"/>
      <c r="I41" s="10">
        <f t="shared" si="8"/>
        <v>0</v>
      </c>
      <c r="J41" s="15"/>
      <c r="K41" s="8">
        <f t="shared" si="9"/>
        <v>0</v>
      </c>
      <c r="L41" s="3"/>
      <c r="M41" s="5"/>
      <c r="N41" s="5"/>
      <c r="O41" s="5"/>
      <c r="P41" s="8">
        <f t="shared" si="10"/>
        <v>0</v>
      </c>
    </row>
    <row r="42" spans="1:16" ht="19.5" customHeight="1">
      <c r="A42" s="3"/>
      <c r="B42" s="4"/>
      <c r="C42" s="3"/>
      <c r="D42" s="13">
        <f t="shared" si="6"/>
        <v>0</v>
      </c>
      <c r="E42" s="15"/>
      <c r="F42" s="7">
        <f t="shared" si="7"/>
        <v>0</v>
      </c>
      <c r="G42" s="3"/>
      <c r="H42" s="4"/>
      <c r="I42" s="10">
        <f t="shared" si="8"/>
        <v>0</v>
      </c>
      <c r="J42" s="15"/>
      <c r="K42" s="8">
        <f t="shared" si="9"/>
        <v>0</v>
      </c>
      <c r="L42" s="3"/>
      <c r="M42" s="5"/>
      <c r="N42" s="5"/>
      <c r="O42" s="5"/>
      <c r="P42" s="8">
        <f>SUM(M42:O42)</f>
        <v>0</v>
      </c>
    </row>
    <row r="43" spans="1:16" ht="19.5" customHeight="1">
      <c r="A43" s="3"/>
      <c r="B43" s="4"/>
      <c r="C43" s="3"/>
      <c r="D43" s="13">
        <f>F43+G43+I43+K43+L43+P43</f>
        <v>0</v>
      </c>
      <c r="E43" s="15"/>
      <c r="F43" s="7">
        <f t="shared" si="7"/>
        <v>0</v>
      </c>
      <c r="G43" s="3"/>
      <c r="H43" s="4"/>
      <c r="I43" s="10">
        <f t="shared" si="8"/>
        <v>0</v>
      </c>
      <c r="J43" s="15"/>
      <c r="K43" s="8">
        <f t="shared" si="9"/>
        <v>0</v>
      </c>
      <c r="L43" s="3"/>
      <c r="M43" s="5"/>
      <c r="N43" s="5"/>
      <c r="O43" s="5"/>
      <c r="P43" s="8">
        <f>SUM(M43:O43)</f>
        <v>0</v>
      </c>
    </row>
  </sheetData>
  <mergeCells count="10">
    <mergeCell ref="A1:P1"/>
    <mergeCell ref="A2:P2"/>
    <mergeCell ref="E5:F5"/>
    <mergeCell ref="H5:I5"/>
    <mergeCell ref="J5:K5"/>
    <mergeCell ref="M5:P5"/>
    <mergeCell ref="E24:F24"/>
    <mergeCell ref="H24:I24"/>
    <mergeCell ref="J24:K24"/>
    <mergeCell ref="M24:P24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4">
      <selection activeCell="B4" sqref="B4"/>
    </sheetView>
  </sheetViews>
  <sheetFormatPr defaultColWidth="11.421875" defaultRowHeight="19.5" customHeight="1"/>
  <cols>
    <col min="1" max="1" width="6.28125" style="0" customWidth="1"/>
    <col min="2" max="2" width="23.7109375" style="0" customWidth="1"/>
    <col min="3" max="3" width="5.7109375" style="0" customWidth="1"/>
    <col min="4" max="4" width="6.7109375" style="0" customWidth="1"/>
    <col min="5" max="16" width="5.28125" style="0" customWidth="1"/>
  </cols>
  <sheetData>
    <row r="1" spans="1:16" ht="19.5" customHeight="1">
      <c r="A1" s="42" t="str">
        <f>Deckblatt!A1</f>
        <v>Winterpower 2006 am 21. Januar 2006 in Straubing, Hallen am Hagen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52" t="str">
        <f>Deckblatt!A2</f>
        <v>Ergebnisliste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4" spans="2:16" ht="19.5" customHeight="1">
      <c r="B4" s="2"/>
      <c r="C4" s="1"/>
      <c r="D4" s="1"/>
      <c r="G4" s="1"/>
      <c r="L4" s="1"/>
      <c r="P4" s="1"/>
    </row>
    <row r="5" spans="1:16" ht="25.5">
      <c r="A5" s="16"/>
      <c r="B5" s="30" t="s">
        <v>61</v>
      </c>
      <c r="C5" s="16"/>
      <c r="D5" s="16"/>
      <c r="E5" s="50" t="s">
        <v>2</v>
      </c>
      <c r="F5" s="50"/>
      <c r="G5" s="19" t="s">
        <v>49</v>
      </c>
      <c r="H5" s="51" t="s">
        <v>48</v>
      </c>
      <c r="I5" s="51"/>
      <c r="J5" s="50" t="s">
        <v>7</v>
      </c>
      <c r="K5" s="50"/>
      <c r="L5" s="17" t="s">
        <v>9</v>
      </c>
      <c r="M5" s="50" t="s">
        <v>10</v>
      </c>
      <c r="N5" s="50"/>
      <c r="O5" s="50"/>
      <c r="P5" s="50"/>
    </row>
    <row r="6" spans="1:16" ht="25.5">
      <c r="A6" s="3" t="s">
        <v>0</v>
      </c>
      <c r="B6" s="4" t="s">
        <v>1</v>
      </c>
      <c r="C6" s="19" t="s">
        <v>50</v>
      </c>
      <c r="D6" s="19" t="s">
        <v>52</v>
      </c>
      <c r="E6" s="18" t="s">
        <v>3</v>
      </c>
      <c r="F6" s="18" t="s">
        <v>4</v>
      </c>
      <c r="G6" s="17" t="s">
        <v>51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49</v>
      </c>
      <c r="B7" s="4" t="s">
        <v>83</v>
      </c>
      <c r="C7" s="3" t="s">
        <v>16</v>
      </c>
      <c r="D7" s="12">
        <f aca="true" t="shared" si="0" ref="D7:D21">F7+G7+I7+K7+L7+P7</f>
        <v>104.24816</v>
      </c>
      <c r="E7" s="3">
        <v>6.1</v>
      </c>
      <c r="F7" s="7">
        <f>IF(E7&gt;0,72*(10-E7)*72*1.5*(10-E7)/6000,0)</f>
        <v>19.712160000000004</v>
      </c>
      <c r="G7" s="3">
        <v>11</v>
      </c>
      <c r="H7" s="4">
        <v>45</v>
      </c>
      <c r="I7" s="10">
        <f>IF(H7&lt;15,0,(H7-15)/2)</f>
        <v>15</v>
      </c>
      <c r="J7" s="3">
        <v>6</v>
      </c>
      <c r="K7" s="8">
        <f>IF(J7&gt;0,72*(10-J7)*72*1.5*(10-J7)/6000,0)</f>
        <v>20.736</v>
      </c>
      <c r="L7" s="3">
        <v>15</v>
      </c>
      <c r="M7" s="5">
        <v>8.5</v>
      </c>
      <c r="N7" s="5">
        <v>7.9</v>
      </c>
      <c r="O7" s="5">
        <v>6.4</v>
      </c>
      <c r="P7" s="8">
        <f aca="true" t="shared" si="1" ref="P7:P21">SUM(M7:O7)</f>
        <v>22.799999999999997</v>
      </c>
    </row>
    <row r="8" spans="1:16" ht="19.5" customHeight="1">
      <c r="A8" s="3">
        <v>87</v>
      </c>
      <c r="B8" s="4" t="s">
        <v>120</v>
      </c>
      <c r="C8" s="3" t="s">
        <v>33</v>
      </c>
      <c r="D8" s="12">
        <f t="shared" si="0"/>
        <v>101.9736</v>
      </c>
      <c r="E8" s="3">
        <v>5.8</v>
      </c>
      <c r="F8" s="7">
        <f>IF(E8&gt;0,72*(10-E8)*72*1.5*(10-E8)/6000,0)</f>
        <v>22.86144</v>
      </c>
      <c r="G8" s="3">
        <v>11</v>
      </c>
      <c r="H8" s="4">
        <v>51</v>
      </c>
      <c r="I8" s="10">
        <f aca="true" t="shared" si="2" ref="I8:I21">IF(H8&lt;15,0,(H8-15)/2)</f>
        <v>18</v>
      </c>
      <c r="J8" s="3">
        <v>6.1</v>
      </c>
      <c r="K8" s="8">
        <f>IF(J8&gt;0,72*(10-J8)*72*1.5*(10-J8)/6000,0)</f>
        <v>19.712160000000004</v>
      </c>
      <c r="L8" s="3">
        <v>12</v>
      </c>
      <c r="M8" s="5">
        <v>6.3</v>
      </c>
      <c r="N8" s="5">
        <v>6.1</v>
      </c>
      <c r="O8" s="5">
        <v>6</v>
      </c>
      <c r="P8" s="8">
        <f t="shared" si="1"/>
        <v>18.4</v>
      </c>
    </row>
    <row r="9" spans="1:16" ht="19.5" customHeight="1">
      <c r="A9" s="3">
        <v>30</v>
      </c>
      <c r="B9" s="4" t="s">
        <v>162</v>
      </c>
      <c r="C9" s="3" t="s">
        <v>34</v>
      </c>
      <c r="D9" s="12">
        <f t="shared" si="0"/>
        <v>98.4264</v>
      </c>
      <c r="E9" s="3">
        <v>6.1</v>
      </c>
      <c r="F9" s="7">
        <f aca="true" t="shared" si="3" ref="F9:F21">IF(E9&gt;0,72*(10-E9)*72*1.5*(10-E9)/6000,0)</f>
        <v>19.712160000000004</v>
      </c>
      <c r="G9" s="3">
        <v>12</v>
      </c>
      <c r="H9" s="4">
        <v>45</v>
      </c>
      <c r="I9" s="10">
        <f t="shared" si="2"/>
        <v>15</v>
      </c>
      <c r="J9" s="3">
        <v>6.2</v>
      </c>
      <c r="K9" s="8">
        <f aca="true" t="shared" si="4" ref="K9:K21">IF(J9&gt;0,72*(10-J9)*72*1.5*(10-J9)/6000,0)</f>
        <v>18.714239999999997</v>
      </c>
      <c r="L9" s="3">
        <v>17</v>
      </c>
      <c r="M9" s="5">
        <v>5.1</v>
      </c>
      <c r="N9" s="5">
        <v>5.3</v>
      </c>
      <c r="O9" s="5">
        <v>5.6</v>
      </c>
      <c r="P9" s="8">
        <f t="shared" si="1"/>
        <v>15.999999999999998</v>
      </c>
    </row>
    <row r="10" spans="1:16" ht="19.5" customHeight="1">
      <c r="A10" s="3">
        <v>88</v>
      </c>
      <c r="B10" s="4" t="s">
        <v>121</v>
      </c>
      <c r="C10" s="3" t="s">
        <v>33</v>
      </c>
      <c r="D10" s="12">
        <f t="shared" si="0"/>
        <v>86.77519999999998</v>
      </c>
      <c r="E10" s="3">
        <v>6.1</v>
      </c>
      <c r="F10" s="7">
        <f t="shared" si="3"/>
        <v>19.712160000000004</v>
      </c>
      <c r="G10" s="3">
        <v>18</v>
      </c>
      <c r="H10" s="4">
        <v>46</v>
      </c>
      <c r="I10" s="10">
        <f t="shared" si="2"/>
        <v>15.5</v>
      </c>
      <c r="J10" s="3">
        <v>5.7</v>
      </c>
      <c r="K10" s="8">
        <f t="shared" si="4"/>
        <v>23.963039999999992</v>
      </c>
      <c r="L10" s="3">
        <v>5</v>
      </c>
      <c r="M10" s="5"/>
      <c r="N10" s="5"/>
      <c r="O10" s="5">
        <v>4.6</v>
      </c>
      <c r="P10" s="8">
        <f t="shared" si="1"/>
        <v>4.6</v>
      </c>
    </row>
    <row r="11" spans="1:16" ht="19.5" customHeight="1">
      <c r="A11" s="3">
        <v>89</v>
      </c>
      <c r="B11" s="4" t="s">
        <v>122</v>
      </c>
      <c r="C11" s="3" t="s">
        <v>33</v>
      </c>
      <c r="D11" s="12">
        <f>F11+G11+I11+K11+L11+P11</f>
        <v>83.324</v>
      </c>
      <c r="E11" s="3">
        <v>6.3</v>
      </c>
      <c r="F11" s="7">
        <f t="shared" si="3"/>
        <v>17.742240000000002</v>
      </c>
      <c r="G11" s="3">
        <v>10</v>
      </c>
      <c r="H11" s="4">
        <v>44</v>
      </c>
      <c r="I11" s="10">
        <f t="shared" si="2"/>
        <v>14.5</v>
      </c>
      <c r="J11" s="3">
        <v>6.6</v>
      </c>
      <c r="K11" s="8">
        <f t="shared" si="4"/>
        <v>14.981760000000001</v>
      </c>
      <c r="L11" s="3">
        <v>12</v>
      </c>
      <c r="M11" s="5">
        <v>7</v>
      </c>
      <c r="N11" s="5">
        <v>7.1</v>
      </c>
      <c r="O11" s="5"/>
      <c r="P11" s="8">
        <f>SUM(M11:O11)</f>
        <v>14.1</v>
      </c>
    </row>
    <row r="12" spans="1:16" ht="19.5" customHeight="1">
      <c r="A12" s="3">
        <v>31</v>
      </c>
      <c r="B12" s="4" t="s">
        <v>195</v>
      </c>
      <c r="C12" s="3" t="s">
        <v>34</v>
      </c>
      <c r="D12" s="12">
        <f t="shared" si="0"/>
        <v>0</v>
      </c>
      <c r="E12" s="3"/>
      <c r="F12" s="7">
        <f t="shared" si="3"/>
        <v>0</v>
      </c>
      <c r="G12" s="3"/>
      <c r="H12" s="4"/>
      <c r="I12" s="10">
        <f t="shared" si="2"/>
        <v>0</v>
      </c>
      <c r="J12" s="3"/>
      <c r="K12" s="8">
        <f t="shared" si="4"/>
        <v>0</v>
      </c>
      <c r="L12" s="3"/>
      <c r="M12" s="5"/>
      <c r="N12" s="5"/>
      <c r="O12" s="5"/>
      <c r="P12" s="8">
        <f t="shared" si="1"/>
        <v>0</v>
      </c>
    </row>
    <row r="13" spans="1:16" ht="19.5" customHeight="1">
      <c r="A13" s="3"/>
      <c r="B13" s="4"/>
      <c r="C13" s="3"/>
      <c r="D13" s="12">
        <f t="shared" si="0"/>
        <v>0</v>
      </c>
      <c r="E13" s="3"/>
      <c r="F13" s="7">
        <f t="shared" si="3"/>
        <v>0</v>
      </c>
      <c r="G13" s="3"/>
      <c r="H13" s="4"/>
      <c r="I13" s="10">
        <f t="shared" si="2"/>
        <v>0</v>
      </c>
      <c r="J13" s="3"/>
      <c r="K13" s="8">
        <f t="shared" si="4"/>
        <v>0</v>
      </c>
      <c r="L13" s="3"/>
      <c r="M13" s="5"/>
      <c r="N13" s="5"/>
      <c r="O13" s="5"/>
      <c r="P13" s="8">
        <f t="shared" si="1"/>
        <v>0</v>
      </c>
    </row>
    <row r="14" spans="1:16" ht="19.5" customHeight="1">
      <c r="A14" s="3"/>
      <c r="B14" s="4"/>
      <c r="C14" s="3"/>
      <c r="D14" s="12">
        <f t="shared" si="0"/>
        <v>0</v>
      </c>
      <c r="E14" s="3"/>
      <c r="F14" s="7">
        <f t="shared" si="3"/>
        <v>0</v>
      </c>
      <c r="G14" s="3"/>
      <c r="H14" s="4"/>
      <c r="I14" s="10">
        <f t="shared" si="2"/>
        <v>0</v>
      </c>
      <c r="J14" s="3"/>
      <c r="K14" s="8">
        <f t="shared" si="4"/>
        <v>0</v>
      </c>
      <c r="L14" s="3"/>
      <c r="M14" s="5"/>
      <c r="N14" s="5"/>
      <c r="O14" s="5"/>
      <c r="P14" s="8">
        <f t="shared" si="1"/>
        <v>0</v>
      </c>
    </row>
    <row r="15" spans="1:16" ht="19.5" customHeight="1">
      <c r="A15" s="3"/>
      <c r="B15" s="4"/>
      <c r="C15" s="3"/>
      <c r="D15" s="12">
        <f t="shared" si="0"/>
        <v>0</v>
      </c>
      <c r="E15" s="3"/>
      <c r="F15" s="7">
        <f t="shared" si="3"/>
        <v>0</v>
      </c>
      <c r="G15" s="3"/>
      <c r="H15" s="4"/>
      <c r="I15" s="10">
        <f t="shared" si="2"/>
        <v>0</v>
      </c>
      <c r="J15" s="3"/>
      <c r="K15" s="8">
        <f t="shared" si="4"/>
        <v>0</v>
      </c>
      <c r="L15" s="3"/>
      <c r="M15" s="5"/>
      <c r="N15" s="5"/>
      <c r="O15" s="5"/>
      <c r="P15" s="8">
        <f t="shared" si="1"/>
        <v>0</v>
      </c>
    </row>
    <row r="16" spans="1:16" ht="19.5" customHeight="1">
      <c r="A16" s="3"/>
      <c r="B16" s="4"/>
      <c r="C16" s="3"/>
      <c r="D16" s="12">
        <f t="shared" si="0"/>
        <v>0</v>
      </c>
      <c r="E16" s="3"/>
      <c r="F16" s="7">
        <f t="shared" si="3"/>
        <v>0</v>
      </c>
      <c r="G16" s="3"/>
      <c r="H16" s="4"/>
      <c r="I16" s="10">
        <f t="shared" si="2"/>
        <v>0</v>
      </c>
      <c r="J16" s="3"/>
      <c r="K16" s="8">
        <f t="shared" si="4"/>
        <v>0</v>
      </c>
      <c r="L16" s="3"/>
      <c r="M16" s="5"/>
      <c r="N16" s="5"/>
      <c r="O16" s="5"/>
      <c r="P16" s="8">
        <f t="shared" si="1"/>
        <v>0</v>
      </c>
    </row>
    <row r="17" spans="1:16" ht="19.5" customHeight="1">
      <c r="A17" s="3"/>
      <c r="B17" s="4"/>
      <c r="C17" s="3"/>
      <c r="D17" s="12">
        <f t="shared" si="0"/>
        <v>0</v>
      </c>
      <c r="E17" s="3"/>
      <c r="F17" s="7">
        <f t="shared" si="3"/>
        <v>0</v>
      </c>
      <c r="G17" s="3"/>
      <c r="H17" s="4"/>
      <c r="I17" s="10">
        <f t="shared" si="2"/>
        <v>0</v>
      </c>
      <c r="J17" s="15"/>
      <c r="K17" s="8">
        <f t="shared" si="4"/>
        <v>0</v>
      </c>
      <c r="L17" s="3"/>
      <c r="M17" s="5"/>
      <c r="N17" s="5"/>
      <c r="O17" s="5"/>
      <c r="P17" s="8">
        <f t="shared" si="1"/>
        <v>0</v>
      </c>
    </row>
    <row r="18" spans="1:16" ht="19.5" customHeight="1">
      <c r="A18" s="3"/>
      <c r="B18" s="4"/>
      <c r="C18" s="3"/>
      <c r="D18" s="12">
        <f t="shared" si="0"/>
        <v>0</v>
      </c>
      <c r="E18" s="3"/>
      <c r="F18" s="7">
        <f t="shared" si="3"/>
        <v>0</v>
      </c>
      <c r="G18" s="3"/>
      <c r="H18" s="4"/>
      <c r="I18" s="10">
        <f t="shared" si="2"/>
        <v>0</v>
      </c>
      <c r="J18" s="3"/>
      <c r="K18" s="8">
        <f t="shared" si="4"/>
        <v>0</v>
      </c>
      <c r="L18" s="3"/>
      <c r="M18" s="5"/>
      <c r="N18" s="5"/>
      <c r="O18" s="5"/>
      <c r="P18" s="8">
        <f t="shared" si="1"/>
        <v>0</v>
      </c>
    </row>
    <row r="19" spans="1:16" ht="19.5" customHeight="1">
      <c r="A19" s="3"/>
      <c r="B19" s="4"/>
      <c r="C19" s="3"/>
      <c r="D19" s="12">
        <f t="shared" si="0"/>
        <v>0</v>
      </c>
      <c r="E19" s="3"/>
      <c r="F19" s="7">
        <f t="shared" si="3"/>
        <v>0</v>
      </c>
      <c r="G19" s="3"/>
      <c r="H19" s="4"/>
      <c r="I19" s="10">
        <f t="shared" si="2"/>
        <v>0</v>
      </c>
      <c r="J19" s="3"/>
      <c r="K19" s="8">
        <f t="shared" si="4"/>
        <v>0</v>
      </c>
      <c r="L19" s="3"/>
      <c r="M19" s="5"/>
      <c r="N19" s="5"/>
      <c r="O19" s="5"/>
      <c r="P19" s="8">
        <f t="shared" si="1"/>
        <v>0</v>
      </c>
    </row>
    <row r="20" spans="1:16" ht="19.5" customHeight="1">
      <c r="A20" s="3"/>
      <c r="B20" s="4"/>
      <c r="C20" s="3"/>
      <c r="D20" s="12">
        <f t="shared" si="0"/>
        <v>0</v>
      </c>
      <c r="E20" s="3"/>
      <c r="F20" s="7">
        <f t="shared" si="3"/>
        <v>0</v>
      </c>
      <c r="G20" s="3"/>
      <c r="H20" s="4"/>
      <c r="I20" s="10">
        <f t="shared" si="2"/>
        <v>0</v>
      </c>
      <c r="J20" s="3"/>
      <c r="K20" s="8">
        <f t="shared" si="4"/>
        <v>0</v>
      </c>
      <c r="L20" s="3"/>
      <c r="M20" s="5"/>
      <c r="N20" s="5"/>
      <c r="O20" s="5"/>
      <c r="P20" s="8">
        <f t="shared" si="1"/>
        <v>0</v>
      </c>
    </row>
    <row r="21" spans="1:16" ht="19.5" customHeight="1">
      <c r="A21" s="3"/>
      <c r="B21" s="4"/>
      <c r="C21" s="3"/>
      <c r="D21" s="12">
        <f t="shared" si="0"/>
        <v>0</v>
      </c>
      <c r="E21" s="3"/>
      <c r="F21" s="7">
        <f t="shared" si="3"/>
        <v>0</v>
      </c>
      <c r="G21" s="3"/>
      <c r="H21" s="4"/>
      <c r="I21" s="10">
        <f t="shared" si="2"/>
        <v>0</v>
      </c>
      <c r="J21" s="3"/>
      <c r="K21" s="8">
        <f t="shared" si="4"/>
        <v>0</v>
      </c>
      <c r="L21" s="3"/>
      <c r="M21" s="5"/>
      <c r="N21" s="5"/>
      <c r="O21" s="5"/>
      <c r="P21" s="8">
        <f t="shared" si="1"/>
        <v>0</v>
      </c>
    </row>
    <row r="24" ht="19.5" customHeight="1">
      <c r="B24" s="2"/>
    </row>
    <row r="25" spans="1:16" ht="25.5">
      <c r="A25" s="16"/>
      <c r="B25" s="30" t="s">
        <v>60</v>
      </c>
      <c r="C25" s="16"/>
      <c r="D25" s="16"/>
      <c r="E25" s="50" t="s">
        <v>2</v>
      </c>
      <c r="F25" s="50"/>
      <c r="G25" s="19" t="s">
        <v>49</v>
      </c>
      <c r="H25" s="51" t="s">
        <v>48</v>
      </c>
      <c r="I25" s="51"/>
      <c r="J25" s="50" t="s">
        <v>7</v>
      </c>
      <c r="K25" s="50"/>
      <c r="L25" s="17" t="s">
        <v>9</v>
      </c>
      <c r="M25" s="50" t="s">
        <v>10</v>
      </c>
      <c r="N25" s="50"/>
      <c r="O25" s="50"/>
      <c r="P25" s="50"/>
    </row>
    <row r="26" spans="1:16" ht="25.5">
      <c r="A26" s="3" t="s">
        <v>0</v>
      </c>
      <c r="B26" s="4" t="s">
        <v>1</v>
      </c>
      <c r="C26" s="19" t="s">
        <v>50</v>
      </c>
      <c r="D26" s="19" t="s">
        <v>52</v>
      </c>
      <c r="E26" s="18" t="s">
        <v>3</v>
      </c>
      <c r="F26" s="18" t="s">
        <v>4</v>
      </c>
      <c r="G26" s="17" t="s">
        <v>51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">
        <v>99</v>
      </c>
      <c r="B27" s="4" t="s">
        <v>22</v>
      </c>
      <c r="C27" s="3" t="s">
        <v>23</v>
      </c>
      <c r="D27" s="12">
        <f aca="true" t="shared" si="5" ref="D27:D41">F27+G27+I27+K27+L27+P27</f>
        <v>121.10703999999998</v>
      </c>
      <c r="E27" s="3">
        <v>5.7</v>
      </c>
      <c r="F27" s="7">
        <f aca="true" t="shared" si="6" ref="F27:F41">IF(E27&gt;0,72*(10-E27)*72*1.5*(10-E27)/6000,0)</f>
        <v>23.963039999999992</v>
      </c>
      <c r="G27" s="3">
        <v>16</v>
      </c>
      <c r="H27" s="4">
        <v>50</v>
      </c>
      <c r="I27" s="10">
        <f>IF(H27&lt;15,0,(H27-15)/2)</f>
        <v>17.5</v>
      </c>
      <c r="J27" s="3">
        <v>5.5</v>
      </c>
      <c r="K27" s="8">
        <f>IF(J27&gt;0,72*(10-J27)*72*1.5*(10-J27)/6000,0)</f>
        <v>26.244</v>
      </c>
      <c r="L27" s="3">
        <v>19</v>
      </c>
      <c r="M27" s="5">
        <v>5.6</v>
      </c>
      <c r="N27" s="4">
        <v>6.2</v>
      </c>
      <c r="O27" s="4">
        <v>6.6</v>
      </c>
      <c r="P27" s="8">
        <f aca="true" t="shared" si="7" ref="P27:P41">SUM(M27:O27)</f>
        <v>18.4</v>
      </c>
    </row>
    <row r="28" spans="1:16" ht="19.5" customHeight="1">
      <c r="A28" s="3">
        <v>32</v>
      </c>
      <c r="B28" s="4" t="s">
        <v>159</v>
      </c>
      <c r="C28" s="3" t="s">
        <v>34</v>
      </c>
      <c r="D28" s="12">
        <f t="shared" si="5"/>
        <v>112.12447999999999</v>
      </c>
      <c r="E28" s="3">
        <v>5.7</v>
      </c>
      <c r="F28" s="7">
        <f t="shared" si="6"/>
        <v>23.963039999999992</v>
      </c>
      <c r="G28" s="3">
        <v>16</v>
      </c>
      <c r="H28" s="4">
        <v>49</v>
      </c>
      <c r="I28" s="10">
        <f aca="true" t="shared" si="8" ref="I28:I41">IF(H28&lt;15,0,(H28-15)/2)</f>
        <v>17</v>
      </c>
      <c r="J28" s="3">
        <v>5.8</v>
      </c>
      <c r="K28" s="8">
        <f aca="true" t="shared" si="9" ref="K28:K41">IF(J28&gt;0,72*(10-J28)*72*1.5*(10-J28)/6000,0)</f>
        <v>22.86144</v>
      </c>
      <c r="L28" s="3">
        <v>17</v>
      </c>
      <c r="M28" s="5">
        <v>4.6</v>
      </c>
      <c r="N28" s="4">
        <v>5.2</v>
      </c>
      <c r="O28" s="4">
        <v>5.5</v>
      </c>
      <c r="P28" s="8">
        <f t="shared" si="7"/>
        <v>15.3</v>
      </c>
    </row>
    <row r="29" spans="1:16" ht="19.5" customHeight="1">
      <c r="A29" s="3">
        <v>964</v>
      </c>
      <c r="B29" s="21" t="s">
        <v>106</v>
      </c>
      <c r="C29" s="3" t="s">
        <v>90</v>
      </c>
      <c r="D29" s="12">
        <f t="shared" si="5"/>
        <v>102.20367999999999</v>
      </c>
      <c r="E29" s="3">
        <v>5.8</v>
      </c>
      <c r="F29" s="7">
        <f t="shared" si="6"/>
        <v>22.86144</v>
      </c>
      <c r="G29" s="3">
        <v>9</v>
      </c>
      <c r="H29" s="4">
        <v>48</v>
      </c>
      <c r="I29" s="10">
        <f t="shared" si="8"/>
        <v>16.5</v>
      </c>
      <c r="J29" s="3">
        <v>6.3</v>
      </c>
      <c r="K29" s="8">
        <f t="shared" si="9"/>
        <v>17.742240000000002</v>
      </c>
      <c r="L29" s="3">
        <v>19</v>
      </c>
      <c r="M29" s="5">
        <v>5</v>
      </c>
      <c r="N29" s="4">
        <v>5.9</v>
      </c>
      <c r="O29" s="4">
        <v>6.2</v>
      </c>
      <c r="P29" s="8">
        <f t="shared" si="7"/>
        <v>17.1</v>
      </c>
    </row>
    <row r="30" spans="1:16" ht="19.5" customHeight="1">
      <c r="A30" s="3">
        <v>50</v>
      </c>
      <c r="B30" s="4" t="s">
        <v>85</v>
      </c>
      <c r="C30" s="3" t="s">
        <v>16</v>
      </c>
      <c r="D30" s="12">
        <f>F30+G30+I30+K30+L30+P30</f>
        <v>98.77152</v>
      </c>
      <c r="E30" s="3">
        <v>5.9</v>
      </c>
      <c r="F30" s="7">
        <f t="shared" si="6"/>
        <v>21.785759999999996</v>
      </c>
      <c r="G30" s="3">
        <v>12</v>
      </c>
      <c r="H30" s="4">
        <v>42</v>
      </c>
      <c r="I30" s="10">
        <f t="shared" si="8"/>
        <v>13.5</v>
      </c>
      <c r="J30" s="3">
        <v>5.9</v>
      </c>
      <c r="K30" s="8">
        <f t="shared" si="9"/>
        <v>21.785759999999996</v>
      </c>
      <c r="L30" s="3">
        <v>10</v>
      </c>
      <c r="M30" s="5">
        <v>6.3</v>
      </c>
      <c r="N30" s="4">
        <v>6.9</v>
      </c>
      <c r="O30" s="4">
        <v>6.5</v>
      </c>
      <c r="P30" s="8">
        <f>SUM(M30:O30)</f>
        <v>19.7</v>
      </c>
    </row>
    <row r="31" spans="1:16" ht="19.5" customHeight="1">
      <c r="A31" s="3">
        <v>68</v>
      </c>
      <c r="B31" s="4" t="s">
        <v>20</v>
      </c>
      <c r="C31" s="3" t="s">
        <v>17</v>
      </c>
      <c r="D31" s="12">
        <f t="shared" si="5"/>
        <v>96.79744000000001</v>
      </c>
      <c r="E31" s="3">
        <v>5.8</v>
      </c>
      <c r="F31" s="7">
        <f t="shared" si="6"/>
        <v>22.86144</v>
      </c>
      <c r="G31" s="3">
        <v>14</v>
      </c>
      <c r="H31" s="4">
        <v>42</v>
      </c>
      <c r="I31" s="10">
        <f t="shared" si="8"/>
        <v>13.5</v>
      </c>
      <c r="J31" s="3">
        <v>6</v>
      </c>
      <c r="K31" s="8">
        <f t="shared" si="9"/>
        <v>20.736</v>
      </c>
      <c r="L31" s="3">
        <v>10</v>
      </c>
      <c r="M31" s="5">
        <v>5</v>
      </c>
      <c r="N31" s="4">
        <v>5.3</v>
      </c>
      <c r="O31" s="4">
        <v>5.4</v>
      </c>
      <c r="P31" s="8">
        <f t="shared" si="7"/>
        <v>15.700000000000001</v>
      </c>
    </row>
    <row r="32" spans="1:16" ht="19.5" customHeight="1">
      <c r="A32" s="3">
        <v>57</v>
      </c>
      <c r="B32" s="4" t="s">
        <v>172</v>
      </c>
      <c r="C32" s="3" t="s">
        <v>32</v>
      </c>
      <c r="D32" s="12">
        <f t="shared" si="5"/>
        <v>91.85648</v>
      </c>
      <c r="E32" s="3">
        <v>6.3</v>
      </c>
      <c r="F32" s="7">
        <f t="shared" si="6"/>
        <v>17.742240000000002</v>
      </c>
      <c r="G32" s="3">
        <v>9</v>
      </c>
      <c r="H32" s="4">
        <v>44</v>
      </c>
      <c r="I32" s="10">
        <f t="shared" si="8"/>
        <v>14.5</v>
      </c>
      <c r="J32" s="3">
        <v>6.2</v>
      </c>
      <c r="K32" s="8">
        <f t="shared" si="9"/>
        <v>18.714239999999997</v>
      </c>
      <c r="L32" s="3">
        <v>10</v>
      </c>
      <c r="M32" s="5">
        <v>6.7</v>
      </c>
      <c r="N32" s="4">
        <v>7.5</v>
      </c>
      <c r="O32" s="4">
        <v>7.7</v>
      </c>
      <c r="P32" s="8">
        <f t="shared" si="7"/>
        <v>21.9</v>
      </c>
    </row>
    <row r="33" spans="1:16" ht="19.5" customHeight="1">
      <c r="A33" s="3">
        <v>972</v>
      </c>
      <c r="B33" s="21" t="s">
        <v>107</v>
      </c>
      <c r="C33" s="3" t="s">
        <v>90</v>
      </c>
      <c r="D33" s="12">
        <f t="shared" si="5"/>
        <v>89.44816</v>
      </c>
      <c r="E33" s="3">
        <v>6.1</v>
      </c>
      <c r="F33" s="7">
        <f t="shared" si="6"/>
        <v>19.712160000000004</v>
      </c>
      <c r="G33" s="3">
        <v>13</v>
      </c>
      <c r="H33" s="4">
        <v>43</v>
      </c>
      <c r="I33" s="10">
        <f t="shared" si="8"/>
        <v>14</v>
      </c>
      <c r="J33" s="3">
        <v>6</v>
      </c>
      <c r="K33" s="8">
        <f t="shared" si="9"/>
        <v>20.736</v>
      </c>
      <c r="L33" s="3">
        <v>5</v>
      </c>
      <c r="M33" s="5">
        <v>5.7</v>
      </c>
      <c r="N33" s="4">
        <v>5.3</v>
      </c>
      <c r="O33" s="4">
        <v>6</v>
      </c>
      <c r="P33" s="8">
        <f t="shared" si="7"/>
        <v>17</v>
      </c>
    </row>
    <row r="34" spans="1:16" ht="19.5" customHeight="1">
      <c r="A34" s="3">
        <v>98</v>
      </c>
      <c r="B34" s="4" t="s">
        <v>67</v>
      </c>
      <c r="C34" s="3" t="s">
        <v>23</v>
      </c>
      <c r="D34" s="12">
        <f t="shared" si="5"/>
        <v>82.51039999999999</v>
      </c>
      <c r="E34" s="3">
        <v>6.2</v>
      </c>
      <c r="F34" s="7">
        <f>IF(E34&gt;0,72*(10-E34)*72*1.5*(10-E34)/6000,0)</f>
        <v>18.714239999999997</v>
      </c>
      <c r="G34" s="3">
        <v>9</v>
      </c>
      <c r="H34" s="4">
        <v>41</v>
      </c>
      <c r="I34" s="10">
        <f>IF(H34&lt;15,0,(H34-15)/2)</f>
        <v>13</v>
      </c>
      <c r="J34" s="3">
        <v>6.4</v>
      </c>
      <c r="K34" s="8">
        <f>IF(J34&gt;0,72*(10-J34)*72*1.5*(10-J34)/6000,0)</f>
        <v>16.796159999999997</v>
      </c>
      <c r="L34" s="3">
        <v>12</v>
      </c>
      <c r="M34" s="5">
        <v>4.5</v>
      </c>
      <c r="N34" s="4">
        <v>4.2</v>
      </c>
      <c r="O34" s="4">
        <v>4.3</v>
      </c>
      <c r="P34" s="8">
        <f t="shared" si="7"/>
        <v>13</v>
      </c>
    </row>
    <row r="35" spans="1:16" ht="19.5" customHeight="1">
      <c r="A35" s="3">
        <v>90</v>
      </c>
      <c r="B35" s="4" t="s">
        <v>123</v>
      </c>
      <c r="C35" s="3" t="s">
        <v>33</v>
      </c>
      <c r="D35" s="12">
        <f t="shared" si="5"/>
        <v>76.6096</v>
      </c>
      <c r="E35" s="3">
        <v>6.4</v>
      </c>
      <c r="F35" s="7">
        <f t="shared" si="6"/>
        <v>16.796159999999997</v>
      </c>
      <c r="G35" s="3">
        <v>10</v>
      </c>
      <c r="H35" s="4">
        <v>49</v>
      </c>
      <c r="I35" s="10">
        <f t="shared" si="8"/>
        <v>17</v>
      </c>
      <c r="J35" s="3">
        <v>6.7</v>
      </c>
      <c r="K35" s="8">
        <f t="shared" si="9"/>
        <v>14.11344</v>
      </c>
      <c r="L35" s="3">
        <v>5</v>
      </c>
      <c r="M35" s="5">
        <v>4.7</v>
      </c>
      <c r="N35" s="4">
        <v>4.2</v>
      </c>
      <c r="O35" s="4">
        <v>4.8</v>
      </c>
      <c r="P35" s="8">
        <f t="shared" si="7"/>
        <v>13.7</v>
      </c>
    </row>
    <row r="36" spans="1:16" ht="19.5" customHeight="1">
      <c r="A36" s="3">
        <v>33</v>
      </c>
      <c r="B36" s="4" t="s">
        <v>178</v>
      </c>
      <c r="C36" s="3" t="s">
        <v>34</v>
      </c>
      <c r="D36" s="12">
        <f t="shared" si="5"/>
        <v>75.47216</v>
      </c>
      <c r="E36" s="3">
        <v>6.4</v>
      </c>
      <c r="F36" s="7">
        <f t="shared" si="6"/>
        <v>16.796159999999997</v>
      </c>
      <c r="G36" s="3">
        <v>14</v>
      </c>
      <c r="H36" s="4">
        <v>37</v>
      </c>
      <c r="I36" s="10">
        <f t="shared" si="8"/>
        <v>11</v>
      </c>
      <c r="J36" s="3">
        <v>6.5</v>
      </c>
      <c r="K36" s="8">
        <f t="shared" si="9"/>
        <v>15.876</v>
      </c>
      <c r="L36" s="3">
        <v>0</v>
      </c>
      <c r="M36" s="5">
        <v>6</v>
      </c>
      <c r="N36" s="4">
        <v>6.1</v>
      </c>
      <c r="O36" s="4">
        <v>5.7</v>
      </c>
      <c r="P36" s="8">
        <f t="shared" si="7"/>
        <v>17.8</v>
      </c>
    </row>
    <row r="37" spans="1:16" ht="19.5" customHeight="1">
      <c r="A37" s="3">
        <v>51</v>
      </c>
      <c r="B37" s="4" t="s">
        <v>86</v>
      </c>
      <c r="C37" s="3" t="s">
        <v>16</v>
      </c>
      <c r="D37" s="12">
        <f t="shared" si="5"/>
        <v>68.53504000000001</v>
      </c>
      <c r="E37" s="3">
        <v>6.8</v>
      </c>
      <c r="F37" s="7">
        <f t="shared" si="6"/>
        <v>13.27104</v>
      </c>
      <c r="G37" s="3">
        <v>8</v>
      </c>
      <c r="H37" s="4">
        <v>34</v>
      </c>
      <c r="I37" s="10">
        <f t="shared" si="8"/>
        <v>9.5</v>
      </c>
      <c r="J37" s="3">
        <v>7</v>
      </c>
      <c r="K37" s="8">
        <f t="shared" si="9"/>
        <v>11.664</v>
      </c>
      <c r="L37" s="3">
        <v>10</v>
      </c>
      <c r="M37" s="5">
        <v>6</v>
      </c>
      <c r="N37" s="4">
        <v>5.5</v>
      </c>
      <c r="O37" s="4">
        <v>4.6</v>
      </c>
      <c r="P37" s="8">
        <f t="shared" si="7"/>
        <v>16.1</v>
      </c>
    </row>
    <row r="38" spans="1:16" ht="19.5" customHeight="1">
      <c r="A38" s="3">
        <v>34</v>
      </c>
      <c r="B38" s="4" t="s">
        <v>200</v>
      </c>
      <c r="C38" s="3" t="s">
        <v>34</v>
      </c>
      <c r="D38" s="12">
        <f t="shared" si="5"/>
        <v>0</v>
      </c>
      <c r="E38" s="3"/>
      <c r="F38" s="7">
        <f t="shared" si="6"/>
        <v>0</v>
      </c>
      <c r="G38" s="3"/>
      <c r="H38" s="4"/>
      <c r="I38" s="10">
        <f t="shared" si="8"/>
        <v>0</v>
      </c>
      <c r="J38" s="3"/>
      <c r="K38" s="8">
        <f t="shared" si="9"/>
        <v>0</v>
      </c>
      <c r="L38" s="3"/>
      <c r="M38" s="5"/>
      <c r="N38" s="4"/>
      <c r="O38" s="4"/>
      <c r="P38" s="8">
        <f t="shared" si="7"/>
        <v>0</v>
      </c>
    </row>
    <row r="39" spans="1:16" ht="19.5" customHeight="1">
      <c r="A39" s="3">
        <v>35</v>
      </c>
      <c r="B39" s="4" t="s">
        <v>201</v>
      </c>
      <c r="C39" s="3" t="s">
        <v>34</v>
      </c>
      <c r="D39" s="12">
        <f t="shared" si="5"/>
        <v>0</v>
      </c>
      <c r="E39" s="3"/>
      <c r="F39" s="7">
        <f t="shared" si="6"/>
        <v>0</v>
      </c>
      <c r="G39" s="3"/>
      <c r="H39" s="4"/>
      <c r="I39" s="10">
        <f t="shared" si="8"/>
        <v>0</v>
      </c>
      <c r="J39" s="3"/>
      <c r="K39" s="8">
        <f t="shared" si="9"/>
        <v>0</v>
      </c>
      <c r="L39" s="3"/>
      <c r="M39" s="5"/>
      <c r="N39" s="4"/>
      <c r="O39" s="4"/>
      <c r="P39" s="8">
        <f t="shared" si="7"/>
        <v>0</v>
      </c>
    </row>
    <row r="40" spans="1:16" ht="19.5" customHeight="1">
      <c r="A40" s="3"/>
      <c r="B40" s="4"/>
      <c r="C40" s="3"/>
      <c r="D40" s="12">
        <f t="shared" si="5"/>
        <v>0</v>
      </c>
      <c r="E40" s="3"/>
      <c r="F40" s="7">
        <f t="shared" si="6"/>
        <v>0</v>
      </c>
      <c r="G40" s="3"/>
      <c r="H40" s="4"/>
      <c r="I40" s="10">
        <f t="shared" si="8"/>
        <v>0</v>
      </c>
      <c r="J40" s="3"/>
      <c r="K40" s="8">
        <f t="shared" si="9"/>
        <v>0</v>
      </c>
      <c r="L40" s="3"/>
      <c r="M40" s="5"/>
      <c r="N40" s="4"/>
      <c r="O40" s="4"/>
      <c r="P40" s="8">
        <f t="shared" si="7"/>
        <v>0</v>
      </c>
    </row>
    <row r="41" spans="1:16" ht="19.5" customHeight="1">
      <c r="A41" s="3"/>
      <c r="B41" s="4"/>
      <c r="C41" s="3"/>
      <c r="D41" s="12">
        <f t="shared" si="5"/>
        <v>0</v>
      </c>
      <c r="E41" s="3"/>
      <c r="F41" s="7">
        <f t="shared" si="6"/>
        <v>0</v>
      </c>
      <c r="G41" s="3"/>
      <c r="H41" s="4"/>
      <c r="I41" s="10">
        <f t="shared" si="8"/>
        <v>0</v>
      </c>
      <c r="J41" s="3"/>
      <c r="K41" s="8">
        <f t="shared" si="9"/>
        <v>0</v>
      </c>
      <c r="L41" s="3"/>
      <c r="M41" s="5"/>
      <c r="N41" s="4"/>
      <c r="O41" s="4"/>
      <c r="P41" s="8">
        <f t="shared" si="7"/>
        <v>0</v>
      </c>
    </row>
  </sheetData>
  <mergeCells count="10">
    <mergeCell ref="A1:P1"/>
    <mergeCell ref="A2:P2"/>
    <mergeCell ref="E5:F5"/>
    <mergeCell ref="H5:I5"/>
    <mergeCell ref="J5:K5"/>
    <mergeCell ref="M5:P5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22">
      <selection activeCell="A27" sqref="A27:P39"/>
    </sheetView>
  </sheetViews>
  <sheetFormatPr defaultColWidth="11.421875" defaultRowHeight="19.5" customHeight="1"/>
  <cols>
    <col min="1" max="1" width="6.7109375" style="0" customWidth="1"/>
    <col min="2" max="2" width="24.8515625" style="0" customWidth="1"/>
    <col min="3" max="3" width="5.140625" style="0" bestFit="1" customWidth="1"/>
    <col min="4" max="4" width="5.7109375" style="0" bestFit="1" customWidth="1"/>
    <col min="5" max="16" width="5.28125" style="0" customWidth="1"/>
  </cols>
  <sheetData>
    <row r="1" spans="1:16" ht="19.5" customHeight="1">
      <c r="A1" s="42" t="str">
        <f>Deckblatt!A1</f>
        <v>Winterpower 2006 am 21. Januar 2006 in Straubing, Hallen am Hagen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52" t="str">
        <f>Deckblatt!A2</f>
        <v>Ergebnisliste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4" spans="2:16" ht="19.5" customHeight="1">
      <c r="B4" s="2"/>
      <c r="C4" s="1"/>
      <c r="D4" s="1"/>
      <c r="G4" s="1"/>
      <c r="L4" s="1"/>
      <c r="P4" s="1"/>
    </row>
    <row r="5" spans="1:16" ht="25.5">
      <c r="A5" s="16"/>
      <c r="B5" s="30" t="s">
        <v>63</v>
      </c>
      <c r="C5" s="16"/>
      <c r="D5" s="16"/>
      <c r="E5" s="50" t="s">
        <v>2</v>
      </c>
      <c r="F5" s="50"/>
      <c r="G5" s="19" t="s">
        <v>49</v>
      </c>
      <c r="H5" s="51" t="s">
        <v>48</v>
      </c>
      <c r="I5" s="51"/>
      <c r="J5" s="50" t="s">
        <v>7</v>
      </c>
      <c r="K5" s="50"/>
      <c r="L5" s="17" t="s">
        <v>9</v>
      </c>
      <c r="M5" s="50" t="s">
        <v>10</v>
      </c>
      <c r="N5" s="50"/>
      <c r="O5" s="50"/>
      <c r="P5" s="50"/>
    </row>
    <row r="6" spans="1:16" ht="25.5">
      <c r="A6" s="3" t="s">
        <v>0</v>
      </c>
      <c r="B6" s="4" t="s">
        <v>1</v>
      </c>
      <c r="C6" s="19" t="s">
        <v>50</v>
      </c>
      <c r="D6" s="19" t="s">
        <v>52</v>
      </c>
      <c r="E6" s="18" t="s">
        <v>3</v>
      </c>
      <c r="F6" s="18" t="s">
        <v>4</v>
      </c>
      <c r="G6" s="17" t="s">
        <v>51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102</v>
      </c>
      <c r="B7" s="4" t="s">
        <v>24</v>
      </c>
      <c r="C7" s="3" t="s">
        <v>23</v>
      </c>
      <c r="D7" s="11">
        <f aca="true" t="shared" si="0" ref="D7:D21">F7+G7+I7+K7+L7+P7</f>
        <v>117.0472</v>
      </c>
      <c r="E7" s="3">
        <v>5.9</v>
      </c>
      <c r="F7" s="7">
        <f>IF(E7&gt;0,72*(10-E7)*72*1.5*(10-E7)/6000,0)</f>
        <v>21.785759999999996</v>
      </c>
      <c r="G7" s="3">
        <v>25</v>
      </c>
      <c r="H7" s="4">
        <v>50</v>
      </c>
      <c r="I7" s="10">
        <f>IF(H7&lt;15,0,(H7-15)/2)</f>
        <v>17.5</v>
      </c>
      <c r="J7" s="3">
        <v>5.8</v>
      </c>
      <c r="K7" s="8">
        <f>IF(J7&gt;0,72*(10-J7)*72*1.5*(10-J7)/6000,0)</f>
        <v>22.86144</v>
      </c>
      <c r="L7" s="3">
        <v>7</v>
      </c>
      <c r="M7" s="5">
        <v>7.6</v>
      </c>
      <c r="N7" s="5">
        <v>7.4</v>
      </c>
      <c r="O7" s="5">
        <v>7.9</v>
      </c>
      <c r="P7" s="8">
        <f aca="true" t="shared" si="1" ref="P7:P21">SUM(M7:O7)</f>
        <v>22.9</v>
      </c>
    </row>
    <row r="8" spans="1:16" ht="19.5" customHeight="1">
      <c r="A8" s="3">
        <v>994</v>
      </c>
      <c r="B8" s="21" t="s">
        <v>108</v>
      </c>
      <c r="C8" s="3" t="s">
        <v>90</v>
      </c>
      <c r="D8" s="11">
        <f t="shared" si="0"/>
        <v>116.77727999999999</v>
      </c>
      <c r="E8" s="3">
        <v>5.7</v>
      </c>
      <c r="F8" s="7">
        <f aca="true" t="shared" si="2" ref="F8:F21">IF(E8&gt;0,72*(10-E8)*72*1.5*(10-E8)/6000,0)</f>
        <v>23.963039999999992</v>
      </c>
      <c r="G8" s="3">
        <v>15</v>
      </c>
      <c r="H8" s="4">
        <v>46</v>
      </c>
      <c r="I8" s="10">
        <f>IF(H8&lt;15,0,(H8-15)/2)</f>
        <v>15.5</v>
      </c>
      <c r="J8" s="3">
        <v>6.2</v>
      </c>
      <c r="K8" s="8">
        <f aca="true" t="shared" si="3" ref="K8:K21">IF(J8&gt;0,72*(10-J8)*72*1.5*(10-J8)/6000,0)</f>
        <v>18.714239999999997</v>
      </c>
      <c r="L8" s="3">
        <v>17</v>
      </c>
      <c r="M8" s="5">
        <v>9</v>
      </c>
      <c r="N8" s="5">
        <v>9.2</v>
      </c>
      <c r="O8" s="5">
        <v>8.4</v>
      </c>
      <c r="P8" s="8">
        <f t="shared" si="1"/>
        <v>26.6</v>
      </c>
    </row>
    <row r="9" spans="1:16" ht="19.5" customHeight="1">
      <c r="A9" s="3">
        <v>59</v>
      </c>
      <c r="B9" s="4" t="s">
        <v>164</v>
      </c>
      <c r="C9" s="3" t="s">
        <v>32</v>
      </c>
      <c r="D9" s="11">
        <f t="shared" si="0"/>
        <v>105.15568</v>
      </c>
      <c r="E9" s="3">
        <v>6.3</v>
      </c>
      <c r="F9" s="7">
        <f t="shared" si="2"/>
        <v>17.742240000000002</v>
      </c>
      <c r="G9" s="3">
        <v>23</v>
      </c>
      <c r="H9" s="4">
        <v>50</v>
      </c>
      <c r="I9" s="10">
        <f aca="true" t="shared" si="4" ref="I9:I21">IF(H9&lt;15,0,(H9-15)/2)</f>
        <v>17.5</v>
      </c>
      <c r="J9" s="3">
        <v>6.7</v>
      </c>
      <c r="K9" s="8">
        <f t="shared" si="3"/>
        <v>14.11344</v>
      </c>
      <c r="L9" s="3">
        <v>10</v>
      </c>
      <c r="M9" s="5">
        <v>7.1</v>
      </c>
      <c r="N9" s="5">
        <v>7.7</v>
      </c>
      <c r="O9" s="5">
        <v>8</v>
      </c>
      <c r="P9" s="8">
        <f t="shared" si="1"/>
        <v>22.8</v>
      </c>
    </row>
    <row r="10" spans="1:16" ht="19.5" customHeight="1">
      <c r="A10" s="3">
        <v>39</v>
      </c>
      <c r="B10" s="4" t="s">
        <v>158</v>
      </c>
      <c r="C10" s="3" t="s">
        <v>34</v>
      </c>
      <c r="D10" s="11">
        <f t="shared" si="0"/>
        <v>98.79552000000001</v>
      </c>
      <c r="E10" s="3">
        <v>6.4</v>
      </c>
      <c r="F10" s="7">
        <f t="shared" si="2"/>
        <v>16.796159999999997</v>
      </c>
      <c r="G10" s="3">
        <v>15</v>
      </c>
      <c r="H10" s="4">
        <v>42</v>
      </c>
      <c r="I10" s="10">
        <f t="shared" si="4"/>
        <v>13.5</v>
      </c>
      <c r="J10" s="3">
        <v>7.1</v>
      </c>
      <c r="K10" s="8">
        <f t="shared" si="3"/>
        <v>10.899360000000001</v>
      </c>
      <c r="L10" s="3">
        <v>19</v>
      </c>
      <c r="M10" s="5">
        <v>7.5</v>
      </c>
      <c r="N10" s="5">
        <v>7.8</v>
      </c>
      <c r="O10" s="5">
        <v>8.3</v>
      </c>
      <c r="P10" s="8">
        <f t="shared" si="1"/>
        <v>23.6</v>
      </c>
    </row>
    <row r="11" spans="1:16" ht="19.5" customHeight="1">
      <c r="A11" s="3">
        <v>60</v>
      </c>
      <c r="B11" s="4" t="s">
        <v>170</v>
      </c>
      <c r="C11" s="3" t="s">
        <v>32</v>
      </c>
      <c r="D11" s="11">
        <f t="shared" si="0"/>
        <v>97.7672</v>
      </c>
      <c r="E11" s="3">
        <v>6.4</v>
      </c>
      <c r="F11" s="7">
        <f t="shared" si="2"/>
        <v>16.796159999999997</v>
      </c>
      <c r="G11" s="3">
        <v>19</v>
      </c>
      <c r="H11" s="4">
        <v>44</v>
      </c>
      <c r="I11" s="10">
        <f t="shared" si="4"/>
        <v>14.5</v>
      </c>
      <c r="J11" s="3">
        <v>6.8</v>
      </c>
      <c r="K11" s="8">
        <f t="shared" si="3"/>
        <v>13.27104</v>
      </c>
      <c r="L11" s="3">
        <v>17</v>
      </c>
      <c r="M11" s="5">
        <v>5.2</v>
      </c>
      <c r="N11" s="5">
        <v>5.4</v>
      </c>
      <c r="O11" s="5">
        <v>6.6</v>
      </c>
      <c r="P11" s="8">
        <f t="shared" si="1"/>
        <v>17.200000000000003</v>
      </c>
    </row>
    <row r="12" spans="1:16" ht="19.5" customHeight="1">
      <c r="A12" s="3">
        <v>995</v>
      </c>
      <c r="B12" s="21" t="s">
        <v>109</v>
      </c>
      <c r="C12" s="3" t="s">
        <v>90</v>
      </c>
      <c r="D12" s="11">
        <f t="shared" si="0"/>
        <v>94.06016</v>
      </c>
      <c r="E12" s="3">
        <v>6.4</v>
      </c>
      <c r="F12" s="7">
        <f t="shared" si="2"/>
        <v>16.796159999999997</v>
      </c>
      <c r="G12" s="3">
        <v>17</v>
      </c>
      <c r="H12" s="4">
        <v>43</v>
      </c>
      <c r="I12" s="10">
        <f t="shared" si="4"/>
        <v>14</v>
      </c>
      <c r="J12" s="3">
        <v>7</v>
      </c>
      <c r="K12" s="8">
        <f t="shared" si="3"/>
        <v>11.664</v>
      </c>
      <c r="L12" s="3">
        <v>19</v>
      </c>
      <c r="M12" s="5">
        <v>5.5</v>
      </c>
      <c r="N12" s="5">
        <v>5.3</v>
      </c>
      <c r="O12" s="5">
        <v>4.8</v>
      </c>
      <c r="P12" s="8">
        <f t="shared" si="1"/>
        <v>15.600000000000001</v>
      </c>
    </row>
    <row r="13" spans="1:16" ht="19.5" customHeight="1">
      <c r="A13" s="3">
        <v>996</v>
      </c>
      <c r="B13" s="21" t="s">
        <v>110</v>
      </c>
      <c r="C13" s="3" t="s">
        <v>90</v>
      </c>
      <c r="D13" s="11">
        <f>F13+G13+I13+K13+L13+P13</f>
        <v>86.45392000000001</v>
      </c>
      <c r="E13" s="3">
        <v>6.9</v>
      </c>
      <c r="F13" s="7">
        <f t="shared" si="2"/>
        <v>12.454559999999997</v>
      </c>
      <c r="G13" s="3">
        <v>14</v>
      </c>
      <c r="H13" s="4">
        <v>40</v>
      </c>
      <c r="I13" s="10">
        <f t="shared" si="4"/>
        <v>12.5</v>
      </c>
      <c r="J13" s="3">
        <v>7.1</v>
      </c>
      <c r="K13" s="8">
        <f t="shared" si="3"/>
        <v>10.899360000000001</v>
      </c>
      <c r="L13" s="3">
        <v>19</v>
      </c>
      <c r="M13" s="5">
        <v>5.8</v>
      </c>
      <c r="N13" s="5">
        <v>5.7</v>
      </c>
      <c r="O13" s="5">
        <v>6.1</v>
      </c>
      <c r="P13" s="8">
        <f>SUM(M13:O13)</f>
        <v>17.6</v>
      </c>
    </row>
    <row r="14" spans="1:16" ht="19.5" customHeight="1">
      <c r="A14" s="3">
        <v>38</v>
      </c>
      <c r="B14" s="4" t="s">
        <v>196</v>
      </c>
      <c r="C14" s="3" t="s">
        <v>34</v>
      </c>
      <c r="D14" s="11">
        <f t="shared" si="0"/>
        <v>0</v>
      </c>
      <c r="E14" s="3"/>
      <c r="F14" s="7">
        <f t="shared" si="2"/>
        <v>0</v>
      </c>
      <c r="G14" s="3"/>
      <c r="H14" s="4"/>
      <c r="I14" s="10">
        <f t="shared" si="4"/>
        <v>0</v>
      </c>
      <c r="J14" s="3"/>
      <c r="K14" s="8">
        <f t="shared" si="3"/>
        <v>0</v>
      </c>
      <c r="L14" s="3"/>
      <c r="M14" s="5"/>
      <c r="N14" s="5"/>
      <c r="O14" s="5"/>
      <c r="P14" s="8">
        <f t="shared" si="1"/>
        <v>0</v>
      </c>
    </row>
    <row r="15" spans="1:16" ht="19.5" customHeight="1">
      <c r="A15" s="3"/>
      <c r="B15" s="4"/>
      <c r="C15" s="3"/>
      <c r="D15" s="11">
        <f t="shared" si="0"/>
        <v>0</v>
      </c>
      <c r="E15" s="3"/>
      <c r="F15" s="7">
        <f t="shared" si="2"/>
        <v>0</v>
      </c>
      <c r="G15" s="3"/>
      <c r="H15" s="4"/>
      <c r="I15" s="10">
        <f t="shared" si="4"/>
        <v>0</v>
      </c>
      <c r="J15" s="3"/>
      <c r="K15" s="8">
        <f t="shared" si="3"/>
        <v>0</v>
      </c>
      <c r="L15" s="3"/>
      <c r="M15" s="5"/>
      <c r="N15" s="5"/>
      <c r="O15" s="5"/>
      <c r="P15" s="8">
        <f t="shared" si="1"/>
        <v>0</v>
      </c>
    </row>
    <row r="16" spans="1:16" ht="19.5" customHeight="1">
      <c r="A16" s="3"/>
      <c r="B16" s="4"/>
      <c r="C16" s="3"/>
      <c r="D16" s="11">
        <f t="shared" si="0"/>
        <v>0</v>
      </c>
      <c r="E16" s="3"/>
      <c r="F16" s="7">
        <f t="shared" si="2"/>
        <v>0</v>
      </c>
      <c r="G16" s="3"/>
      <c r="H16" s="4"/>
      <c r="I16" s="10">
        <f t="shared" si="4"/>
        <v>0</v>
      </c>
      <c r="J16" s="3"/>
      <c r="K16" s="8">
        <f t="shared" si="3"/>
        <v>0</v>
      </c>
      <c r="L16" s="3"/>
      <c r="M16" s="5"/>
      <c r="N16" s="5"/>
      <c r="O16" s="5"/>
      <c r="P16" s="8">
        <f t="shared" si="1"/>
        <v>0</v>
      </c>
    </row>
    <row r="17" spans="1:16" ht="19.5" customHeight="1">
      <c r="A17" s="3"/>
      <c r="B17" s="4"/>
      <c r="C17" s="3"/>
      <c r="D17" s="11">
        <f t="shared" si="0"/>
        <v>0</v>
      </c>
      <c r="E17" s="3"/>
      <c r="F17" s="7">
        <f t="shared" si="2"/>
        <v>0</v>
      </c>
      <c r="G17" s="3"/>
      <c r="H17" s="4"/>
      <c r="I17" s="10">
        <f t="shared" si="4"/>
        <v>0</v>
      </c>
      <c r="J17" s="3"/>
      <c r="K17" s="8">
        <f t="shared" si="3"/>
        <v>0</v>
      </c>
      <c r="L17" s="3"/>
      <c r="M17" s="5"/>
      <c r="N17" s="5"/>
      <c r="O17" s="5"/>
      <c r="P17" s="8">
        <f t="shared" si="1"/>
        <v>0</v>
      </c>
    </row>
    <row r="18" spans="1:16" ht="19.5" customHeight="1">
      <c r="A18" s="3"/>
      <c r="B18" s="4"/>
      <c r="C18" s="3"/>
      <c r="D18" s="11">
        <f t="shared" si="0"/>
        <v>0</v>
      </c>
      <c r="E18" s="3"/>
      <c r="F18" s="7">
        <f t="shared" si="2"/>
        <v>0</v>
      </c>
      <c r="G18" s="3"/>
      <c r="H18" s="4"/>
      <c r="I18" s="10">
        <f t="shared" si="4"/>
        <v>0</v>
      </c>
      <c r="J18" s="3"/>
      <c r="K18" s="8">
        <f t="shared" si="3"/>
        <v>0</v>
      </c>
      <c r="L18" s="3"/>
      <c r="M18" s="5"/>
      <c r="N18" s="5"/>
      <c r="O18" s="5"/>
      <c r="P18" s="8">
        <f t="shared" si="1"/>
        <v>0</v>
      </c>
    </row>
    <row r="19" spans="1:16" ht="19.5" customHeight="1">
      <c r="A19" s="3"/>
      <c r="B19" s="4"/>
      <c r="C19" s="3"/>
      <c r="D19" s="11">
        <f t="shared" si="0"/>
        <v>0</v>
      </c>
      <c r="E19" s="3"/>
      <c r="F19" s="7">
        <f t="shared" si="2"/>
        <v>0</v>
      </c>
      <c r="G19" s="3"/>
      <c r="H19" s="4"/>
      <c r="I19" s="10">
        <f t="shared" si="4"/>
        <v>0</v>
      </c>
      <c r="J19" s="3"/>
      <c r="K19" s="8">
        <f t="shared" si="3"/>
        <v>0</v>
      </c>
      <c r="L19" s="3"/>
      <c r="M19" s="5"/>
      <c r="N19" s="5"/>
      <c r="O19" s="5"/>
      <c r="P19" s="8">
        <f t="shared" si="1"/>
        <v>0</v>
      </c>
    </row>
    <row r="20" spans="1:16" ht="19.5" customHeight="1">
      <c r="A20" s="3"/>
      <c r="B20" s="4"/>
      <c r="C20" s="3"/>
      <c r="D20" s="11">
        <f t="shared" si="0"/>
        <v>0</v>
      </c>
      <c r="E20" s="3"/>
      <c r="F20" s="7">
        <f t="shared" si="2"/>
        <v>0</v>
      </c>
      <c r="G20" s="3"/>
      <c r="H20" s="4"/>
      <c r="I20" s="10">
        <f t="shared" si="4"/>
        <v>0</v>
      </c>
      <c r="J20" s="3"/>
      <c r="K20" s="8">
        <f t="shared" si="3"/>
        <v>0</v>
      </c>
      <c r="L20" s="3"/>
      <c r="M20" s="5"/>
      <c r="N20" s="5"/>
      <c r="O20" s="5"/>
      <c r="P20" s="8">
        <f t="shared" si="1"/>
        <v>0</v>
      </c>
    </row>
    <row r="21" spans="1:16" ht="19.5" customHeight="1">
      <c r="A21" s="3"/>
      <c r="B21" s="4"/>
      <c r="C21" s="3"/>
      <c r="D21" s="11">
        <f t="shared" si="0"/>
        <v>0</v>
      </c>
      <c r="E21" s="3"/>
      <c r="F21" s="7">
        <f t="shared" si="2"/>
        <v>0</v>
      </c>
      <c r="G21" s="3"/>
      <c r="H21" s="4"/>
      <c r="I21" s="10">
        <f t="shared" si="4"/>
        <v>0</v>
      </c>
      <c r="J21" s="3"/>
      <c r="K21" s="8">
        <f t="shared" si="3"/>
        <v>0</v>
      </c>
      <c r="L21" s="3"/>
      <c r="M21" s="5"/>
      <c r="N21" s="5"/>
      <c r="O21" s="5"/>
      <c r="P21" s="8">
        <f t="shared" si="1"/>
        <v>0</v>
      </c>
    </row>
    <row r="26" spans="2:16" ht="19.5" customHeight="1">
      <c r="B26" s="2"/>
      <c r="C26" s="1"/>
      <c r="D26" s="1"/>
      <c r="G26" s="1"/>
      <c r="L26" s="1"/>
      <c r="P26" s="1"/>
    </row>
    <row r="27" spans="1:16" ht="25.5">
      <c r="A27" s="16"/>
      <c r="B27" s="30" t="s">
        <v>62</v>
      </c>
      <c r="C27" s="16"/>
      <c r="D27" s="16"/>
      <c r="E27" s="50" t="s">
        <v>2</v>
      </c>
      <c r="F27" s="50"/>
      <c r="G27" s="19" t="s">
        <v>49</v>
      </c>
      <c r="H27" s="51" t="s">
        <v>48</v>
      </c>
      <c r="I27" s="51"/>
      <c r="J27" s="50" t="s">
        <v>7</v>
      </c>
      <c r="K27" s="50"/>
      <c r="L27" s="17" t="s">
        <v>9</v>
      </c>
      <c r="M27" s="50" t="s">
        <v>10</v>
      </c>
      <c r="N27" s="50"/>
      <c r="O27" s="50"/>
      <c r="P27" s="50"/>
    </row>
    <row r="28" spans="1:16" ht="25.5">
      <c r="A28" s="3" t="s">
        <v>0</v>
      </c>
      <c r="B28" s="4" t="s">
        <v>1</v>
      </c>
      <c r="C28" s="19" t="s">
        <v>50</v>
      </c>
      <c r="D28" s="19" t="s">
        <v>52</v>
      </c>
      <c r="E28" s="18" t="s">
        <v>3</v>
      </c>
      <c r="F28" s="18" t="s">
        <v>4</v>
      </c>
      <c r="G28" s="17" t="s">
        <v>51</v>
      </c>
      <c r="H28" s="18" t="s">
        <v>5</v>
      </c>
      <c r="I28" s="18" t="s">
        <v>6</v>
      </c>
      <c r="J28" s="18" t="s">
        <v>3</v>
      </c>
      <c r="K28" s="18" t="s">
        <v>4</v>
      </c>
      <c r="L28" s="18" t="s">
        <v>4</v>
      </c>
      <c r="M28" s="18" t="s">
        <v>11</v>
      </c>
      <c r="N28" s="18" t="s">
        <v>12</v>
      </c>
      <c r="O28" s="18" t="s">
        <v>13</v>
      </c>
      <c r="P28" s="18" t="s">
        <v>8</v>
      </c>
    </row>
    <row r="29" spans="1:16" ht="19.5" customHeight="1">
      <c r="A29" s="3">
        <v>977</v>
      </c>
      <c r="B29" s="21" t="s">
        <v>112</v>
      </c>
      <c r="C29" s="3" t="s">
        <v>90</v>
      </c>
      <c r="D29" s="11">
        <f aca="true" t="shared" si="5" ref="D29:D41">F29+G29+I29+K29+L29+P29</f>
        <v>97.31775999999999</v>
      </c>
      <c r="E29" s="3">
        <v>6</v>
      </c>
      <c r="F29" s="7">
        <f aca="true" t="shared" si="6" ref="F29:F41">IF(E29&gt;0,72*(10-E29)*72*1.5*(10-E29)/6000,0)</f>
        <v>20.736</v>
      </c>
      <c r="G29" s="3">
        <v>17</v>
      </c>
      <c r="H29" s="4">
        <v>45</v>
      </c>
      <c r="I29" s="10">
        <f aca="true" t="shared" si="7" ref="I29:I41">IF(H29&lt;15,0,(H29-15)/2)</f>
        <v>15</v>
      </c>
      <c r="J29" s="3">
        <v>6.6</v>
      </c>
      <c r="K29" s="8">
        <f aca="true" t="shared" si="8" ref="K29:K41">IF(J29&gt;0,72*(10-J29)*72*1.5*(10-J29)/6000,0)</f>
        <v>14.981760000000001</v>
      </c>
      <c r="L29" s="3">
        <v>15</v>
      </c>
      <c r="M29" s="5">
        <v>4.8</v>
      </c>
      <c r="N29" s="4">
        <v>5.1</v>
      </c>
      <c r="O29" s="4">
        <v>4.7</v>
      </c>
      <c r="P29" s="8">
        <f aca="true" t="shared" si="9" ref="P29:P41">SUM(M29:O29)</f>
        <v>14.599999999999998</v>
      </c>
    </row>
    <row r="30" spans="1:16" ht="19.5" customHeight="1">
      <c r="A30" s="3">
        <v>974</v>
      </c>
      <c r="B30" s="21" t="s">
        <v>111</v>
      </c>
      <c r="C30" s="3" t="s">
        <v>90</v>
      </c>
      <c r="D30" s="11">
        <f t="shared" si="5"/>
        <v>95.11824</v>
      </c>
      <c r="E30" s="3">
        <v>6.3</v>
      </c>
      <c r="F30" s="7">
        <f t="shared" si="6"/>
        <v>17.742240000000002</v>
      </c>
      <c r="G30" s="3">
        <v>10</v>
      </c>
      <c r="H30" s="4">
        <v>49</v>
      </c>
      <c r="I30" s="10">
        <f t="shared" si="7"/>
        <v>17</v>
      </c>
      <c r="J30" s="3">
        <v>6.5</v>
      </c>
      <c r="K30" s="8">
        <f t="shared" si="8"/>
        <v>15.876</v>
      </c>
      <c r="L30" s="3">
        <v>17</v>
      </c>
      <c r="M30" s="5">
        <v>6.5</v>
      </c>
      <c r="N30" s="4">
        <v>5</v>
      </c>
      <c r="O30" s="4">
        <v>6</v>
      </c>
      <c r="P30" s="8">
        <f t="shared" si="9"/>
        <v>17.5</v>
      </c>
    </row>
    <row r="31" spans="1:16" ht="19.5" customHeight="1">
      <c r="A31" s="3">
        <v>993</v>
      </c>
      <c r="B31" s="21" t="s">
        <v>113</v>
      </c>
      <c r="C31" s="3" t="s">
        <v>90</v>
      </c>
      <c r="D31" s="11">
        <f t="shared" si="5"/>
        <v>94.01823999999999</v>
      </c>
      <c r="E31" s="3">
        <v>6.5</v>
      </c>
      <c r="F31" s="7">
        <f t="shared" si="6"/>
        <v>15.876</v>
      </c>
      <c r="G31" s="3">
        <v>15</v>
      </c>
      <c r="H31" s="4">
        <v>46</v>
      </c>
      <c r="I31" s="10">
        <f t="shared" si="7"/>
        <v>15.5</v>
      </c>
      <c r="J31" s="3">
        <v>6.3</v>
      </c>
      <c r="K31" s="8">
        <f t="shared" si="8"/>
        <v>17.742240000000002</v>
      </c>
      <c r="L31" s="3">
        <v>12</v>
      </c>
      <c r="M31" s="5">
        <v>5.8</v>
      </c>
      <c r="N31" s="4">
        <v>6.3</v>
      </c>
      <c r="O31" s="4">
        <v>5.8</v>
      </c>
      <c r="P31" s="8">
        <f t="shared" si="9"/>
        <v>17.9</v>
      </c>
    </row>
    <row r="32" spans="1:16" ht="19.5" customHeight="1">
      <c r="A32" s="3">
        <v>58</v>
      </c>
      <c r="B32" s="4" t="s">
        <v>169</v>
      </c>
      <c r="C32" s="3" t="s">
        <v>32</v>
      </c>
      <c r="D32" s="11">
        <f t="shared" si="5"/>
        <v>88.66672</v>
      </c>
      <c r="E32" s="3">
        <v>6.1</v>
      </c>
      <c r="F32" s="7">
        <f t="shared" si="6"/>
        <v>19.712160000000004</v>
      </c>
      <c r="G32" s="3">
        <v>18</v>
      </c>
      <c r="H32" s="4">
        <v>38</v>
      </c>
      <c r="I32" s="10">
        <f t="shared" si="7"/>
        <v>11.5</v>
      </c>
      <c r="J32" s="3">
        <v>6.9</v>
      </c>
      <c r="K32" s="8">
        <f t="shared" si="8"/>
        <v>12.454559999999997</v>
      </c>
      <c r="L32" s="3">
        <v>12</v>
      </c>
      <c r="M32" s="5">
        <v>4.4</v>
      </c>
      <c r="N32" s="4">
        <v>5.6</v>
      </c>
      <c r="O32" s="4">
        <v>5</v>
      </c>
      <c r="P32" s="8">
        <f t="shared" si="9"/>
        <v>15</v>
      </c>
    </row>
    <row r="33" spans="1:16" ht="19.5" customHeight="1">
      <c r="A33" s="3">
        <v>52</v>
      </c>
      <c r="B33" s="4" t="s">
        <v>87</v>
      </c>
      <c r="C33" s="3" t="s">
        <v>16</v>
      </c>
      <c r="D33" s="11">
        <f>F33+G33+I33+K33+L33+P33</f>
        <v>84.72688</v>
      </c>
      <c r="E33" s="3">
        <v>6.7</v>
      </c>
      <c r="F33" s="7">
        <f t="shared" si="6"/>
        <v>14.11344</v>
      </c>
      <c r="G33" s="3">
        <v>18</v>
      </c>
      <c r="H33" s="4">
        <v>43</v>
      </c>
      <c r="I33" s="10">
        <f t="shared" si="7"/>
        <v>14</v>
      </c>
      <c r="J33" s="3">
        <v>6.7</v>
      </c>
      <c r="K33" s="8">
        <f t="shared" si="8"/>
        <v>14.11344</v>
      </c>
      <c r="L33" s="3">
        <v>12</v>
      </c>
      <c r="M33" s="5">
        <v>4.3</v>
      </c>
      <c r="N33" s="4">
        <v>4.2</v>
      </c>
      <c r="O33" s="4">
        <v>4</v>
      </c>
      <c r="P33" s="8">
        <f>SUM(M33:O33)</f>
        <v>12.5</v>
      </c>
    </row>
    <row r="34" spans="1:16" ht="19.5" customHeight="1">
      <c r="A34" s="3">
        <v>101</v>
      </c>
      <c r="B34" s="4" t="s">
        <v>25</v>
      </c>
      <c r="C34" s="3" t="s">
        <v>23</v>
      </c>
      <c r="D34" s="11">
        <f t="shared" si="5"/>
        <v>80.5704</v>
      </c>
      <c r="E34" s="3">
        <v>6.8</v>
      </c>
      <c r="F34" s="7">
        <f>IF(E34&gt;0,72*(10-E34)*72*1.5*(10-E34)/6000,0)</f>
        <v>13.27104</v>
      </c>
      <c r="G34" s="3">
        <v>16</v>
      </c>
      <c r="H34" s="4">
        <v>32</v>
      </c>
      <c r="I34" s="10">
        <f>IF(H34&lt;15,0,(H34-15)/2)</f>
        <v>8.5</v>
      </c>
      <c r="J34" s="3">
        <v>7.1</v>
      </c>
      <c r="K34" s="8">
        <f>IF(J34&gt;0,72*(10-J34)*72*1.5*(10-J34)/6000,0)</f>
        <v>10.899360000000001</v>
      </c>
      <c r="L34" s="3">
        <v>19</v>
      </c>
      <c r="M34" s="5">
        <v>4</v>
      </c>
      <c r="N34" s="4">
        <v>4.2</v>
      </c>
      <c r="O34" s="4">
        <v>4.7</v>
      </c>
      <c r="P34" s="8">
        <f t="shared" si="9"/>
        <v>12.899999999999999</v>
      </c>
    </row>
    <row r="35" spans="1:16" ht="19.5" customHeight="1">
      <c r="A35" s="3">
        <v>100</v>
      </c>
      <c r="B35" s="4" t="s">
        <v>66</v>
      </c>
      <c r="C35" s="3" t="s">
        <v>23</v>
      </c>
      <c r="D35" s="11">
        <f t="shared" si="5"/>
        <v>72.42464000000001</v>
      </c>
      <c r="E35" s="3">
        <v>7</v>
      </c>
      <c r="F35" s="7">
        <f>IF(E35&gt;0,72*(10-E35)*72*1.5*(10-E35)/6000,0)</f>
        <v>11.664</v>
      </c>
      <c r="G35" s="3">
        <v>14</v>
      </c>
      <c r="H35" s="4">
        <v>27</v>
      </c>
      <c r="I35" s="10">
        <f>IF(H35&lt;15,0,(H35-15)/2)</f>
        <v>6</v>
      </c>
      <c r="J35" s="3">
        <v>7.2</v>
      </c>
      <c r="K35" s="8">
        <f>IF(J35&gt;0,72*(10-J35)*72*1.5*(10-J35)/6000,0)</f>
        <v>10.160639999999999</v>
      </c>
      <c r="L35" s="3">
        <v>17</v>
      </c>
      <c r="M35" s="5">
        <v>4.2</v>
      </c>
      <c r="N35" s="4">
        <v>4.6</v>
      </c>
      <c r="O35" s="4">
        <v>4.8</v>
      </c>
      <c r="P35" s="8">
        <f t="shared" si="9"/>
        <v>13.600000000000001</v>
      </c>
    </row>
    <row r="36" spans="1:16" ht="19.5" customHeight="1">
      <c r="A36" s="3">
        <v>36</v>
      </c>
      <c r="B36" s="4" t="s">
        <v>145</v>
      </c>
      <c r="C36" s="3" t="s">
        <v>34</v>
      </c>
      <c r="D36" s="11">
        <f t="shared" si="5"/>
        <v>69.9704</v>
      </c>
      <c r="E36" s="3">
        <v>7.1</v>
      </c>
      <c r="F36" s="7">
        <f t="shared" si="6"/>
        <v>10.899360000000001</v>
      </c>
      <c r="G36" s="3">
        <v>13</v>
      </c>
      <c r="H36" s="4">
        <v>42</v>
      </c>
      <c r="I36" s="10">
        <f t="shared" si="7"/>
        <v>13.5</v>
      </c>
      <c r="J36" s="3">
        <v>6.8</v>
      </c>
      <c r="K36" s="8">
        <f t="shared" si="8"/>
        <v>13.27104</v>
      </c>
      <c r="L36" s="3">
        <v>7</v>
      </c>
      <c r="M36" s="5">
        <v>3.9</v>
      </c>
      <c r="N36" s="4">
        <v>4.2</v>
      </c>
      <c r="O36" s="4">
        <v>4.2</v>
      </c>
      <c r="P36" s="8">
        <f t="shared" si="9"/>
        <v>12.3</v>
      </c>
    </row>
    <row r="37" spans="1:16" ht="19.5" customHeight="1">
      <c r="A37" s="3">
        <v>71</v>
      </c>
      <c r="B37" s="4" t="s">
        <v>175</v>
      </c>
      <c r="C37" s="3" t="s">
        <v>17</v>
      </c>
      <c r="D37" s="11">
        <f t="shared" si="5"/>
        <v>60.209599999999995</v>
      </c>
      <c r="E37" s="3">
        <v>6.4</v>
      </c>
      <c r="F37" s="7">
        <f t="shared" si="6"/>
        <v>16.796159999999997</v>
      </c>
      <c r="G37" s="3">
        <v>6</v>
      </c>
      <c r="H37" s="4">
        <v>33</v>
      </c>
      <c r="I37" s="10">
        <f t="shared" si="7"/>
        <v>9</v>
      </c>
      <c r="J37" s="3">
        <v>6.7</v>
      </c>
      <c r="K37" s="8">
        <f t="shared" si="8"/>
        <v>14.11344</v>
      </c>
      <c r="L37" s="3">
        <v>0</v>
      </c>
      <c r="M37" s="5">
        <v>5.1</v>
      </c>
      <c r="N37" s="4">
        <v>5</v>
      </c>
      <c r="O37" s="4">
        <v>4.2</v>
      </c>
      <c r="P37" s="8">
        <f t="shared" si="9"/>
        <v>14.3</v>
      </c>
    </row>
    <row r="38" spans="1:16" ht="19.5" customHeight="1">
      <c r="A38" s="3">
        <v>70</v>
      </c>
      <c r="B38" s="4" t="s">
        <v>79</v>
      </c>
      <c r="C38" s="3" t="s">
        <v>17</v>
      </c>
      <c r="D38" s="11">
        <f t="shared" si="5"/>
        <v>59.464</v>
      </c>
      <c r="E38" s="3">
        <v>7</v>
      </c>
      <c r="F38" s="7">
        <f t="shared" si="6"/>
        <v>11.664</v>
      </c>
      <c r="G38" s="3">
        <v>14</v>
      </c>
      <c r="H38" s="4">
        <v>40</v>
      </c>
      <c r="I38" s="10">
        <f t="shared" si="7"/>
        <v>12.5</v>
      </c>
      <c r="J38" s="3">
        <v>7.5</v>
      </c>
      <c r="K38" s="8">
        <f t="shared" si="8"/>
        <v>8.1</v>
      </c>
      <c r="L38" s="3">
        <v>0</v>
      </c>
      <c r="M38" s="5">
        <v>5.1</v>
      </c>
      <c r="N38" s="4">
        <v>4.4</v>
      </c>
      <c r="O38" s="4">
        <v>3.7</v>
      </c>
      <c r="P38" s="8">
        <f t="shared" si="9"/>
        <v>13.2</v>
      </c>
    </row>
    <row r="39" spans="1:16" ht="19.5" customHeight="1">
      <c r="A39" s="3"/>
      <c r="B39" s="4"/>
      <c r="C39" s="3"/>
      <c r="D39" s="11">
        <f t="shared" si="5"/>
        <v>0</v>
      </c>
      <c r="E39" s="3"/>
      <c r="F39" s="7">
        <f t="shared" si="6"/>
        <v>0</v>
      </c>
      <c r="G39" s="3"/>
      <c r="H39" s="4"/>
      <c r="I39" s="10">
        <f t="shared" si="7"/>
        <v>0</v>
      </c>
      <c r="J39" s="3"/>
      <c r="K39" s="8">
        <f t="shared" si="8"/>
        <v>0</v>
      </c>
      <c r="L39" s="3"/>
      <c r="M39" s="5"/>
      <c r="N39" s="4"/>
      <c r="O39" s="4"/>
      <c r="P39" s="8">
        <f t="shared" si="9"/>
        <v>0</v>
      </c>
    </row>
    <row r="40" spans="1:16" ht="19.5" customHeight="1">
      <c r="A40" s="3"/>
      <c r="B40" s="4"/>
      <c r="C40" s="3"/>
      <c r="D40" s="11">
        <f t="shared" si="5"/>
        <v>0</v>
      </c>
      <c r="E40" s="3"/>
      <c r="F40" s="7">
        <f t="shared" si="6"/>
        <v>0</v>
      </c>
      <c r="G40" s="3"/>
      <c r="H40" s="4"/>
      <c r="I40" s="10">
        <f t="shared" si="7"/>
        <v>0</v>
      </c>
      <c r="J40" s="3"/>
      <c r="K40" s="8">
        <f t="shared" si="8"/>
        <v>0</v>
      </c>
      <c r="L40" s="3"/>
      <c r="M40" s="5"/>
      <c r="N40" s="4"/>
      <c r="O40" s="4"/>
      <c r="P40" s="8">
        <f t="shared" si="9"/>
        <v>0</v>
      </c>
    </row>
    <row r="41" spans="1:16" ht="19.5" customHeight="1">
      <c r="A41" s="3"/>
      <c r="B41" s="4"/>
      <c r="C41" s="3"/>
      <c r="D41" s="11">
        <f t="shared" si="5"/>
        <v>0</v>
      </c>
      <c r="E41" s="3"/>
      <c r="F41" s="7">
        <f t="shared" si="6"/>
        <v>0</v>
      </c>
      <c r="G41" s="3"/>
      <c r="H41" s="4"/>
      <c r="I41" s="10">
        <f t="shared" si="7"/>
        <v>0</v>
      </c>
      <c r="J41" s="3"/>
      <c r="K41" s="8">
        <f t="shared" si="8"/>
        <v>0</v>
      </c>
      <c r="L41" s="3"/>
      <c r="M41" s="5"/>
      <c r="N41" s="4"/>
      <c r="O41" s="4"/>
      <c r="P41" s="8">
        <f t="shared" si="9"/>
        <v>0</v>
      </c>
    </row>
    <row r="42" spans="1:16" ht="19.5" customHeight="1">
      <c r="A42" s="3"/>
      <c r="B42" s="4"/>
      <c r="C42" s="3"/>
      <c r="D42" s="11"/>
      <c r="E42" s="3"/>
      <c r="F42" s="7"/>
      <c r="G42" s="3"/>
      <c r="H42" s="4"/>
      <c r="I42" s="10"/>
      <c r="J42" s="3"/>
      <c r="K42" s="8"/>
      <c r="L42" s="3"/>
      <c r="M42" s="5"/>
      <c r="N42" s="4"/>
      <c r="O42" s="4"/>
      <c r="P42" s="8"/>
    </row>
  </sheetData>
  <mergeCells count="10">
    <mergeCell ref="A1:P1"/>
    <mergeCell ref="A2:P2"/>
    <mergeCell ref="E5:F5"/>
    <mergeCell ref="H5:I5"/>
    <mergeCell ref="J5:K5"/>
    <mergeCell ref="M5:P5"/>
    <mergeCell ref="E27:F27"/>
    <mergeCell ref="H27:I27"/>
    <mergeCell ref="J27:K27"/>
    <mergeCell ref="M27:P27"/>
  </mergeCells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O7" sqref="O7"/>
    </sheetView>
  </sheetViews>
  <sheetFormatPr defaultColWidth="11.421875" defaultRowHeight="19.5" customHeight="1"/>
  <cols>
    <col min="1" max="1" width="5.28125" style="0" customWidth="1"/>
    <col min="2" max="2" width="25.00390625" style="0" customWidth="1"/>
    <col min="3" max="3" width="6.28125" style="0" customWidth="1"/>
    <col min="4" max="4" width="6.421875" style="0" customWidth="1"/>
    <col min="5" max="16" width="5.28125" style="0" customWidth="1"/>
  </cols>
  <sheetData>
    <row r="1" spans="1:16" ht="19.5" customHeight="1">
      <c r="A1" s="42" t="str">
        <f>Deckblatt!A1</f>
        <v>Winterpower 2006 am 21. Januar 2006 in Straubing, Hallen am Hagen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9.5" customHeight="1">
      <c r="A2" s="52" t="str">
        <f>Deckblatt!A2</f>
        <v>Ergebnisliste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4" spans="2:16" ht="19.5" customHeight="1">
      <c r="B4" s="2"/>
      <c r="C4" s="1"/>
      <c r="D4" s="1"/>
      <c r="G4" s="1"/>
      <c r="L4" s="1"/>
      <c r="P4" s="1"/>
    </row>
    <row r="5" spans="1:16" ht="25.5">
      <c r="A5" s="16"/>
      <c r="B5" s="30" t="s">
        <v>65</v>
      </c>
      <c r="C5" s="16"/>
      <c r="D5" s="16"/>
      <c r="E5" s="50" t="s">
        <v>2</v>
      </c>
      <c r="F5" s="50"/>
      <c r="G5" s="19" t="s">
        <v>49</v>
      </c>
      <c r="H5" s="51" t="s">
        <v>48</v>
      </c>
      <c r="I5" s="51"/>
      <c r="J5" s="50" t="s">
        <v>7</v>
      </c>
      <c r="K5" s="50"/>
      <c r="L5" s="17" t="s">
        <v>9</v>
      </c>
      <c r="M5" s="50" t="s">
        <v>10</v>
      </c>
      <c r="N5" s="50"/>
      <c r="O5" s="50"/>
      <c r="P5" s="50"/>
    </row>
    <row r="6" spans="1:16" ht="25.5">
      <c r="A6" s="3" t="s">
        <v>0</v>
      </c>
      <c r="B6" s="4" t="s">
        <v>1</v>
      </c>
      <c r="C6" s="19" t="s">
        <v>50</v>
      </c>
      <c r="D6" s="19" t="s">
        <v>52</v>
      </c>
      <c r="E6" s="18" t="s">
        <v>3</v>
      </c>
      <c r="F6" s="18" t="s">
        <v>4</v>
      </c>
      <c r="G6" s="17" t="s">
        <v>51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999</v>
      </c>
      <c r="B7" s="21" t="s">
        <v>114</v>
      </c>
      <c r="C7" s="3" t="s">
        <v>90</v>
      </c>
      <c r="D7" s="9">
        <f aca="true" t="shared" si="0" ref="D7:D21">F7+G7+I7+K7+L7+P7</f>
        <v>90.36655999999999</v>
      </c>
      <c r="E7" s="15">
        <v>5.6</v>
      </c>
      <c r="F7" s="7">
        <f aca="true" t="shared" si="1" ref="F7:F21">IF(E7&gt;0,72*(10-E7)*72*1.5*(10-E7)/6000,0)</f>
        <v>25.090560000000004</v>
      </c>
      <c r="G7" s="3">
        <v>15</v>
      </c>
      <c r="H7" s="4">
        <v>45</v>
      </c>
      <c r="I7" s="10">
        <f aca="true" t="shared" si="2" ref="I7:I21">IF(H7&lt;15,0,(H7-15)/2)</f>
        <v>15</v>
      </c>
      <c r="J7" s="15">
        <v>6.5</v>
      </c>
      <c r="K7" s="8">
        <f aca="true" t="shared" si="3" ref="K7:K21">IF(J7&gt;0,72*(10-J7)*72*1.5*(10-J7)/6000,0)</f>
        <v>15.876</v>
      </c>
      <c r="L7" s="3">
        <v>5</v>
      </c>
      <c r="M7" s="5">
        <v>4.7</v>
      </c>
      <c r="N7" s="5">
        <v>5</v>
      </c>
      <c r="O7" s="5">
        <v>4.7</v>
      </c>
      <c r="P7" s="8">
        <f aca="true" t="shared" si="4" ref="P7:P21">SUM(M7:O7)</f>
        <v>14.399999999999999</v>
      </c>
    </row>
    <row r="8" spans="1:16" ht="19.5" customHeight="1">
      <c r="A8" s="3">
        <v>1000</v>
      </c>
      <c r="B8" s="21" t="s">
        <v>115</v>
      </c>
      <c r="C8" s="3" t="s">
        <v>90</v>
      </c>
      <c r="D8" s="9">
        <f>F8+G8+I8+K8+L8+P8</f>
        <v>84.71600000000001</v>
      </c>
      <c r="E8" s="15">
        <v>5.8</v>
      </c>
      <c r="F8" s="7">
        <f t="shared" si="1"/>
        <v>22.86144</v>
      </c>
      <c r="G8" s="3">
        <v>15</v>
      </c>
      <c r="H8" s="4">
        <v>45</v>
      </c>
      <c r="I8" s="10">
        <f t="shared" si="2"/>
        <v>15</v>
      </c>
      <c r="J8" s="15">
        <v>6.9</v>
      </c>
      <c r="K8" s="8">
        <f t="shared" si="3"/>
        <v>12.454559999999997</v>
      </c>
      <c r="L8" s="3">
        <v>5</v>
      </c>
      <c r="M8" s="5">
        <v>5</v>
      </c>
      <c r="N8" s="5">
        <v>4.5</v>
      </c>
      <c r="O8" s="5">
        <v>4.9</v>
      </c>
      <c r="P8" s="8">
        <f>SUM(M8:O8)</f>
        <v>14.4</v>
      </c>
    </row>
    <row r="9" spans="1:16" ht="19.5" customHeight="1">
      <c r="A9" s="3">
        <v>546</v>
      </c>
      <c r="B9" s="21" t="s">
        <v>116</v>
      </c>
      <c r="C9" s="3" t="s">
        <v>90</v>
      </c>
      <c r="D9" s="9">
        <f t="shared" si="0"/>
        <v>84.36336</v>
      </c>
      <c r="E9" s="15">
        <v>7.1</v>
      </c>
      <c r="F9" s="7">
        <f t="shared" si="1"/>
        <v>10.899360000000001</v>
      </c>
      <c r="G9" s="3">
        <v>15</v>
      </c>
      <c r="H9" s="4">
        <v>32</v>
      </c>
      <c r="I9" s="10">
        <f t="shared" si="2"/>
        <v>8.5</v>
      </c>
      <c r="J9" s="15">
        <v>7</v>
      </c>
      <c r="K9" s="8">
        <f t="shared" si="3"/>
        <v>11.664</v>
      </c>
      <c r="L9" s="3">
        <v>21</v>
      </c>
      <c r="M9" s="5">
        <v>5.6</v>
      </c>
      <c r="N9" s="5">
        <v>5.7</v>
      </c>
      <c r="O9" s="5">
        <v>6</v>
      </c>
      <c r="P9" s="8">
        <f t="shared" si="4"/>
        <v>17.3</v>
      </c>
    </row>
    <row r="10" spans="1:16" ht="19.5" customHeight="1">
      <c r="A10" s="3">
        <v>43</v>
      </c>
      <c r="B10" s="4" t="s">
        <v>141</v>
      </c>
      <c r="C10" s="3" t="s">
        <v>34</v>
      </c>
      <c r="D10" s="9">
        <f t="shared" si="0"/>
        <v>84.09616000000001</v>
      </c>
      <c r="E10" s="15">
        <v>6.4</v>
      </c>
      <c r="F10" s="7">
        <f t="shared" si="1"/>
        <v>16.796159999999997</v>
      </c>
      <c r="G10" s="3">
        <v>16</v>
      </c>
      <c r="H10" s="4">
        <v>40</v>
      </c>
      <c r="I10" s="10">
        <f t="shared" si="2"/>
        <v>12.5</v>
      </c>
      <c r="J10" s="3">
        <v>7.5</v>
      </c>
      <c r="K10" s="8">
        <f t="shared" si="3"/>
        <v>8.1</v>
      </c>
      <c r="L10" s="3">
        <v>19</v>
      </c>
      <c r="M10" s="5">
        <v>4</v>
      </c>
      <c r="N10" s="5">
        <v>4</v>
      </c>
      <c r="O10" s="5">
        <v>3.7</v>
      </c>
      <c r="P10" s="8">
        <f t="shared" si="4"/>
        <v>11.7</v>
      </c>
    </row>
    <row r="11" spans="1:16" ht="19.5" customHeight="1">
      <c r="A11" s="3">
        <v>585</v>
      </c>
      <c r="B11" s="21" t="s">
        <v>117</v>
      </c>
      <c r="C11" s="3" t="s">
        <v>90</v>
      </c>
      <c r="D11" s="9">
        <f t="shared" si="0"/>
        <v>75.6072</v>
      </c>
      <c r="E11" s="15">
        <v>6.3</v>
      </c>
      <c r="F11" s="7">
        <f t="shared" si="1"/>
        <v>17.742240000000002</v>
      </c>
      <c r="G11" s="3">
        <v>18</v>
      </c>
      <c r="H11" s="4">
        <v>41</v>
      </c>
      <c r="I11" s="10">
        <f t="shared" si="2"/>
        <v>13</v>
      </c>
      <c r="J11" s="15">
        <v>7.6</v>
      </c>
      <c r="K11" s="8">
        <f t="shared" si="3"/>
        <v>7.464960000000001</v>
      </c>
      <c r="L11" s="3">
        <v>7</v>
      </c>
      <c r="M11" s="5">
        <v>3.9</v>
      </c>
      <c r="N11" s="5">
        <v>4.2</v>
      </c>
      <c r="O11" s="5">
        <v>4.3</v>
      </c>
      <c r="P11" s="8">
        <f t="shared" si="4"/>
        <v>12.399999999999999</v>
      </c>
    </row>
    <row r="12" spans="1:16" ht="19.5" customHeight="1">
      <c r="A12" s="3">
        <v>540</v>
      </c>
      <c r="B12" s="21" t="s">
        <v>179</v>
      </c>
      <c r="C12" s="3" t="s">
        <v>90</v>
      </c>
      <c r="D12" s="9">
        <f t="shared" si="0"/>
        <v>73.13055999999999</v>
      </c>
      <c r="E12" s="15">
        <v>6.5</v>
      </c>
      <c r="F12" s="7">
        <f t="shared" si="1"/>
        <v>15.876</v>
      </c>
      <c r="G12" s="3">
        <v>13</v>
      </c>
      <c r="H12" s="4">
        <v>39</v>
      </c>
      <c r="I12" s="10">
        <f t="shared" si="2"/>
        <v>12</v>
      </c>
      <c r="J12" s="15">
        <v>6.9</v>
      </c>
      <c r="K12" s="8">
        <f t="shared" si="3"/>
        <v>12.454559999999997</v>
      </c>
      <c r="L12" s="3">
        <v>5</v>
      </c>
      <c r="M12" s="5">
        <v>4.4</v>
      </c>
      <c r="N12" s="5">
        <v>5.1</v>
      </c>
      <c r="O12" s="5">
        <v>5.3</v>
      </c>
      <c r="P12" s="8">
        <f t="shared" si="4"/>
        <v>14.8</v>
      </c>
    </row>
    <row r="13" spans="1:16" ht="19.5" customHeight="1">
      <c r="A13" s="3">
        <v>62</v>
      </c>
      <c r="B13" s="4" t="s">
        <v>167</v>
      </c>
      <c r="C13" s="3" t="s">
        <v>32</v>
      </c>
      <c r="D13" s="9">
        <f t="shared" si="0"/>
        <v>69.7864</v>
      </c>
      <c r="E13" s="15">
        <v>6.8</v>
      </c>
      <c r="F13" s="7">
        <f t="shared" si="1"/>
        <v>13.27104</v>
      </c>
      <c r="G13" s="3">
        <v>12</v>
      </c>
      <c r="H13" s="4">
        <v>41</v>
      </c>
      <c r="I13" s="10">
        <f t="shared" si="2"/>
        <v>13</v>
      </c>
      <c r="J13" s="3">
        <v>7.9</v>
      </c>
      <c r="K13" s="8">
        <f t="shared" si="3"/>
        <v>5.715359999999998</v>
      </c>
      <c r="L13" s="3">
        <v>12</v>
      </c>
      <c r="M13" s="5">
        <v>4.7</v>
      </c>
      <c r="N13" s="5">
        <v>4.6</v>
      </c>
      <c r="O13" s="5">
        <v>4.5</v>
      </c>
      <c r="P13" s="8">
        <f t="shared" si="4"/>
        <v>13.8</v>
      </c>
    </row>
    <row r="14" spans="1:16" ht="19.5" customHeight="1">
      <c r="A14" s="3">
        <v>69</v>
      </c>
      <c r="B14" s="4" t="s">
        <v>78</v>
      </c>
      <c r="C14" s="3" t="s">
        <v>17</v>
      </c>
      <c r="D14" s="9">
        <f t="shared" si="0"/>
        <v>69.44576</v>
      </c>
      <c r="E14" s="15">
        <v>6.6</v>
      </c>
      <c r="F14" s="7">
        <f t="shared" si="1"/>
        <v>14.981760000000001</v>
      </c>
      <c r="G14" s="3">
        <v>9</v>
      </c>
      <c r="H14" s="4">
        <v>37</v>
      </c>
      <c r="I14" s="10">
        <f t="shared" si="2"/>
        <v>11</v>
      </c>
      <c r="J14" s="3">
        <v>7</v>
      </c>
      <c r="K14" s="8">
        <f t="shared" si="3"/>
        <v>11.664</v>
      </c>
      <c r="L14" s="3">
        <v>10</v>
      </c>
      <c r="M14" s="5">
        <v>4.2</v>
      </c>
      <c r="N14" s="5">
        <v>4.5</v>
      </c>
      <c r="O14" s="5">
        <v>4.1</v>
      </c>
      <c r="P14" s="8">
        <f t="shared" si="4"/>
        <v>12.799999999999999</v>
      </c>
    </row>
    <row r="15" spans="1:16" ht="19.5" customHeight="1">
      <c r="A15" s="3">
        <v>53</v>
      </c>
      <c r="B15" s="4" t="s">
        <v>88</v>
      </c>
      <c r="C15" s="3" t="s">
        <v>16</v>
      </c>
      <c r="D15" s="9">
        <f t="shared" si="0"/>
        <v>62.69936</v>
      </c>
      <c r="E15" s="15">
        <v>7.1</v>
      </c>
      <c r="F15" s="7">
        <f t="shared" si="1"/>
        <v>10.899360000000001</v>
      </c>
      <c r="G15" s="3">
        <v>11</v>
      </c>
      <c r="H15" s="4">
        <v>34</v>
      </c>
      <c r="I15" s="10">
        <f t="shared" si="2"/>
        <v>9.5</v>
      </c>
      <c r="J15" s="15">
        <v>7.5</v>
      </c>
      <c r="K15" s="8">
        <f t="shared" si="3"/>
        <v>8.1</v>
      </c>
      <c r="L15" s="3">
        <v>5</v>
      </c>
      <c r="M15" s="5">
        <v>6</v>
      </c>
      <c r="N15" s="5">
        <v>6.1</v>
      </c>
      <c r="O15" s="5">
        <v>6.1</v>
      </c>
      <c r="P15" s="8">
        <f t="shared" si="4"/>
        <v>18.2</v>
      </c>
    </row>
    <row r="16" spans="1:16" ht="19.5" customHeight="1">
      <c r="A16" s="3">
        <v>75</v>
      </c>
      <c r="B16" s="4" t="s">
        <v>80</v>
      </c>
      <c r="C16" s="3" t="s">
        <v>17</v>
      </c>
      <c r="D16" s="9">
        <f t="shared" si="0"/>
        <v>61.77232</v>
      </c>
      <c r="E16" s="15">
        <v>6.9</v>
      </c>
      <c r="F16" s="7">
        <f t="shared" si="1"/>
        <v>12.454559999999997</v>
      </c>
      <c r="G16" s="3">
        <v>14</v>
      </c>
      <c r="H16" s="4">
        <v>35</v>
      </c>
      <c r="I16" s="10">
        <f>IF(H16&lt;15,0,(H16-15)/2)</f>
        <v>10</v>
      </c>
      <c r="J16" s="15">
        <v>8.4</v>
      </c>
      <c r="K16" s="8">
        <f t="shared" si="3"/>
        <v>3.3177599999999985</v>
      </c>
      <c r="L16" s="3">
        <v>10</v>
      </c>
      <c r="M16" s="5">
        <v>3.9</v>
      </c>
      <c r="N16" s="5">
        <v>4</v>
      </c>
      <c r="O16" s="5">
        <v>4.1</v>
      </c>
      <c r="P16" s="8">
        <f t="shared" si="4"/>
        <v>12</v>
      </c>
    </row>
    <row r="17" spans="1:16" ht="19.5" customHeight="1">
      <c r="A17" s="3">
        <v>44</v>
      </c>
      <c r="B17" s="4" t="s">
        <v>142</v>
      </c>
      <c r="C17" s="3" t="s">
        <v>34</v>
      </c>
      <c r="D17" s="9">
        <f t="shared" si="0"/>
        <v>47.8064</v>
      </c>
      <c r="E17" s="15">
        <v>7.4</v>
      </c>
      <c r="F17" s="7">
        <f t="shared" si="1"/>
        <v>8.760959999999997</v>
      </c>
      <c r="G17" s="3">
        <v>9</v>
      </c>
      <c r="H17" s="4">
        <v>27</v>
      </c>
      <c r="I17" s="10">
        <f t="shared" si="2"/>
        <v>6</v>
      </c>
      <c r="J17" s="3">
        <v>8.3</v>
      </c>
      <c r="K17" s="8">
        <f t="shared" si="3"/>
        <v>3.7454399999999968</v>
      </c>
      <c r="L17" s="3">
        <v>7</v>
      </c>
      <c r="M17" s="5">
        <v>4.4</v>
      </c>
      <c r="N17" s="5">
        <v>4.4</v>
      </c>
      <c r="O17" s="5">
        <v>4.5</v>
      </c>
      <c r="P17" s="8">
        <f t="shared" si="4"/>
        <v>13.3</v>
      </c>
    </row>
    <row r="18" spans="1:16" ht="19.5" customHeight="1">
      <c r="A18" s="3">
        <v>76</v>
      </c>
      <c r="B18" s="4" t="s">
        <v>82</v>
      </c>
      <c r="C18" s="3" t="s">
        <v>17</v>
      </c>
      <c r="D18" s="9">
        <f t="shared" si="0"/>
        <v>47.4336</v>
      </c>
      <c r="E18" s="15">
        <v>7.4</v>
      </c>
      <c r="F18" s="7">
        <f t="shared" si="1"/>
        <v>8.760959999999997</v>
      </c>
      <c r="G18" s="3">
        <v>6</v>
      </c>
      <c r="H18" s="4">
        <v>26</v>
      </c>
      <c r="I18" s="10">
        <f t="shared" si="2"/>
        <v>5.5</v>
      </c>
      <c r="J18" s="15">
        <v>7.8</v>
      </c>
      <c r="K18" s="8">
        <f t="shared" si="3"/>
        <v>6.272640000000001</v>
      </c>
      <c r="L18" s="3">
        <v>10</v>
      </c>
      <c r="M18" s="5">
        <v>3.7</v>
      </c>
      <c r="N18" s="5">
        <v>3.7</v>
      </c>
      <c r="O18" s="5">
        <v>3.5</v>
      </c>
      <c r="P18" s="8">
        <f t="shared" si="4"/>
        <v>10.9</v>
      </c>
    </row>
    <row r="19" spans="1:16" ht="19.5" customHeight="1">
      <c r="A19" s="3">
        <v>74</v>
      </c>
      <c r="B19" s="4" t="s">
        <v>21</v>
      </c>
      <c r="C19" s="3" t="s">
        <v>17</v>
      </c>
      <c r="D19" s="9">
        <f t="shared" si="0"/>
        <v>46.63072</v>
      </c>
      <c r="E19" s="15">
        <v>7.9</v>
      </c>
      <c r="F19" s="7">
        <f>IF(E19&gt;0,72*(10-E19)*72*1.5*(10-E19)/6000,0)</f>
        <v>5.715359999999998</v>
      </c>
      <c r="G19" s="3">
        <v>6</v>
      </c>
      <c r="H19" s="4">
        <v>38</v>
      </c>
      <c r="I19" s="10">
        <f>IF(H19&lt;15,0,(H19-15)/2)</f>
        <v>11.5</v>
      </c>
      <c r="J19" s="15">
        <v>7.9</v>
      </c>
      <c r="K19" s="8">
        <f>IF(J19&gt;0,72*(10-J19)*72*1.5*(10-J19)/6000,0)</f>
        <v>5.715359999999998</v>
      </c>
      <c r="L19" s="3">
        <v>7</v>
      </c>
      <c r="M19" s="5">
        <v>3.4</v>
      </c>
      <c r="N19" s="5">
        <v>3.6</v>
      </c>
      <c r="O19" s="5">
        <v>3.7</v>
      </c>
      <c r="P19" s="8">
        <f t="shared" si="4"/>
        <v>10.7</v>
      </c>
    </row>
    <row r="20" spans="1:16" ht="19.5" customHeight="1">
      <c r="A20" s="3">
        <v>42</v>
      </c>
      <c r="B20" s="4" t="s">
        <v>202</v>
      </c>
      <c r="C20" s="3" t="s">
        <v>34</v>
      </c>
      <c r="D20" s="9">
        <f t="shared" si="0"/>
        <v>0</v>
      </c>
      <c r="E20" s="15"/>
      <c r="F20" s="7">
        <f t="shared" si="1"/>
        <v>0</v>
      </c>
      <c r="G20" s="3"/>
      <c r="H20" s="4"/>
      <c r="I20" s="10">
        <f t="shared" si="2"/>
        <v>0</v>
      </c>
      <c r="J20" s="3"/>
      <c r="K20" s="8">
        <f t="shared" si="3"/>
        <v>0</v>
      </c>
      <c r="L20" s="3"/>
      <c r="M20" s="5"/>
      <c r="N20" s="5"/>
      <c r="O20" s="5"/>
      <c r="P20" s="8">
        <f t="shared" si="4"/>
        <v>0</v>
      </c>
    </row>
    <row r="21" spans="1:16" ht="19.5" customHeight="1">
      <c r="A21" s="3"/>
      <c r="B21" s="4"/>
      <c r="C21" s="3"/>
      <c r="D21" s="9">
        <f t="shared" si="0"/>
        <v>0</v>
      </c>
      <c r="E21" s="15"/>
      <c r="F21" s="7">
        <f t="shared" si="1"/>
        <v>0</v>
      </c>
      <c r="G21" s="3"/>
      <c r="H21" s="4"/>
      <c r="I21" s="10">
        <f t="shared" si="2"/>
        <v>0</v>
      </c>
      <c r="J21" s="3"/>
      <c r="K21" s="8">
        <f t="shared" si="3"/>
        <v>0</v>
      </c>
      <c r="L21" s="3"/>
      <c r="M21" s="5"/>
      <c r="N21" s="5"/>
      <c r="O21" s="5"/>
      <c r="P21" s="8">
        <f t="shared" si="4"/>
        <v>0</v>
      </c>
    </row>
    <row r="25" spans="2:16" ht="19.5" customHeight="1">
      <c r="B25" s="2"/>
      <c r="C25" s="1"/>
      <c r="D25" s="1"/>
      <c r="G25" s="1"/>
      <c r="L25" s="1"/>
      <c r="P25" s="1"/>
    </row>
    <row r="26" spans="1:16" ht="25.5">
      <c r="A26" s="16"/>
      <c r="B26" s="30" t="s">
        <v>64</v>
      </c>
      <c r="C26" s="16"/>
      <c r="D26" s="16"/>
      <c r="E26" s="50" t="s">
        <v>2</v>
      </c>
      <c r="F26" s="50"/>
      <c r="G26" s="19" t="s">
        <v>49</v>
      </c>
      <c r="H26" s="51" t="s">
        <v>48</v>
      </c>
      <c r="I26" s="51"/>
      <c r="J26" s="50" t="s">
        <v>7</v>
      </c>
      <c r="K26" s="50"/>
      <c r="L26" s="17" t="s">
        <v>9</v>
      </c>
      <c r="M26" s="50" t="s">
        <v>10</v>
      </c>
      <c r="N26" s="50"/>
      <c r="O26" s="50"/>
      <c r="P26" s="50"/>
    </row>
    <row r="27" spans="1:16" ht="25.5">
      <c r="A27" s="3" t="s">
        <v>0</v>
      </c>
      <c r="B27" s="4" t="s">
        <v>1</v>
      </c>
      <c r="C27" s="19" t="s">
        <v>50</v>
      </c>
      <c r="D27" s="19" t="s">
        <v>52</v>
      </c>
      <c r="E27" s="18" t="s">
        <v>3</v>
      </c>
      <c r="F27" s="18" t="s">
        <v>4</v>
      </c>
      <c r="G27" s="17" t="s">
        <v>51</v>
      </c>
      <c r="H27" s="18" t="s">
        <v>5</v>
      </c>
      <c r="I27" s="18" t="s">
        <v>6</v>
      </c>
      <c r="J27" s="18" t="s">
        <v>3</v>
      </c>
      <c r="K27" s="18" t="s">
        <v>4</v>
      </c>
      <c r="L27" s="18" t="s">
        <v>4</v>
      </c>
      <c r="M27" s="18" t="s">
        <v>11</v>
      </c>
      <c r="N27" s="18" t="s">
        <v>12</v>
      </c>
      <c r="O27" s="18" t="s">
        <v>13</v>
      </c>
      <c r="P27" s="18" t="s">
        <v>8</v>
      </c>
    </row>
    <row r="28" spans="1:16" ht="19.5" customHeight="1">
      <c r="A28" s="3">
        <v>998</v>
      </c>
      <c r="B28" s="21" t="s">
        <v>119</v>
      </c>
      <c r="C28" s="25" t="s">
        <v>90</v>
      </c>
      <c r="D28" s="9">
        <f aca="true" t="shared" si="5" ref="D28:D42">F28+G28+I28+K28+L28+P28</f>
        <v>84.24976</v>
      </c>
      <c r="E28" s="3">
        <v>5.9</v>
      </c>
      <c r="F28" s="7">
        <f aca="true" t="shared" si="6" ref="F28:F42">IF(E28&gt;0,72*(10-E28)*72*1.5*(10-E28)/6000,0)</f>
        <v>21.785759999999996</v>
      </c>
      <c r="G28" s="3">
        <v>14</v>
      </c>
      <c r="H28" s="4">
        <v>38</v>
      </c>
      <c r="I28" s="10">
        <f aca="true" t="shared" si="7" ref="I28:I42">IF(H28&lt;15,0,(H28-15)/2)</f>
        <v>11.5</v>
      </c>
      <c r="J28" s="3">
        <v>7</v>
      </c>
      <c r="K28" s="8">
        <f aca="true" t="shared" si="8" ref="K28:K42">IF(J28&gt;0,72*(10-J28)*72*1.5*(10-J28)/6000,0)</f>
        <v>11.664</v>
      </c>
      <c r="L28" s="3">
        <v>14</v>
      </c>
      <c r="M28" s="5">
        <v>3.6</v>
      </c>
      <c r="N28" s="5">
        <v>4</v>
      </c>
      <c r="O28" s="5">
        <v>3.7</v>
      </c>
      <c r="P28" s="8">
        <f aca="true" t="shared" si="9" ref="P28:P42">SUM(M28:O28)</f>
        <v>11.3</v>
      </c>
    </row>
    <row r="29" spans="1:16" ht="19.5" customHeight="1">
      <c r="A29" s="3">
        <v>105</v>
      </c>
      <c r="B29" s="4" t="s">
        <v>180</v>
      </c>
      <c r="C29" s="3" t="s">
        <v>90</v>
      </c>
      <c r="D29" s="9">
        <f t="shared" si="5"/>
        <v>68.53696</v>
      </c>
      <c r="E29" s="3">
        <v>6.5</v>
      </c>
      <c r="F29" s="7">
        <f t="shared" si="6"/>
        <v>15.876</v>
      </c>
      <c r="G29" s="3">
        <v>13</v>
      </c>
      <c r="H29" s="4">
        <v>27</v>
      </c>
      <c r="I29" s="10">
        <f t="shared" si="7"/>
        <v>6</v>
      </c>
      <c r="J29" s="3">
        <v>7.4</v>
      </c>
      <c r="K29" s="8">
        <f t="shared" si="8"/>
        <v>8.760959999999997</v>
      </c>
      <c r="L29" s="3">
        <v>10</v>
      </c>
      <c r="M29" s="5">
        <v>4.3</v>
      </c>
      <c r="N29" s="5">
        <v>5</v>
      </c>
      <c r="O29" s="5">
        <v>5.6</v>
      </c>
      <c r="P29" s="8">
        <f t="shared" si="9"/>
        <v>14.9</v>
      </c>
    </row>
    <row r="30" spans="1:16" ht="19.5" customHeight="1">
      <c r="A30" s="3">
        <v>40</v>
      </c>
      <c r="B30" s="4" t="s">
        <v>143</v>
      </c>
      <c r="C30" s="3" t="s">
        <v>34</v>
      </c>
      <c r="D30" s="9">
        <f t="shared" si="5"/>
        <v>59.424640000000004</v>
      </c>
      <c r="E30" s="3">
        <v>7</v>
      </c>
      <c r="F30" s="7">
        <f t="shared" si="6"/>
        <v>11.664</v>
      </c>
      <c r="G30" s="3">
        <v>12</v>
      </c>
      <c r="H30" s="4">
        <v>37</v>
      </c>
      <c r="I30" s="10">
        <f t="shared" si="7"/>
        <v>11</v>
      </c>
      <c r="J30" s="3">
        <v>7.2</v>
      </c>
      <c r="K30" s="8">
        <f t="shared" si="8"/>
        <v>10.160639999999999</v>
      </c>
      <c r="L30" s="3">
        <v>5</v>
      </c>
      <c r="M30" s="5">
        <v>2.6</v>
      </c>
      <c r="N30" s="5">
        <v>4</v>
      </c>
      <c r="O30" s="5">
        <v>3</v>
      </c>
      <c r="P30" s="8">
        <f t="shared" si="9"/>
        <v>9.6</v>
      </c>
    </row>
    <row r="31" spans="1:16" ht="19.5" customHeight="1">
      <c r="A31" s="3">
        <v>997</v>
      </c>
      <c r="B31" s="21" t="s">
        <v>118</v>
      </c>
      <c r="C31" s="25" t="s">
        <v>90</v>
      </c>
      <c r="D31" s="9">
        <f t="shared" si="5"/>
        <v>53.42384</v>
      </c>
      <c r="E31" s="3">
        <v>6.5</v>
      </c>
      <c r="F31" s="7">
        <f t="shared" si="6"/>
        <v>15.876</v>
      </c>
      <c r="G31" s="3">
        <v>9</v>
      </c>
      <c r="H31" s="4">
        <v>31</v>
      </c>
      <c r="I31" s="10">
        <f t="shared" si="7"/>
        <v>8</v>
      </c>
      <c r="J31" s="3">
        <v>7.3</v>
      </c>
      <c r="K31" s="8">
        <f t="shared" si="8"/>
        <v>9.447840000000001</v>
      </c>
      <c r="L31" s="3">
        <v>0</v>
      </c>
      <c r="M31" s="5">
        <v>3.2</v>
      </c>
      <c r="N31" s="5">
        <v>3.7</v>
      </c>
      <c r="O31" s="5">
        <v>4.2</v>
      </c>
      <c r="P31" s="8">
        <f t="shared" si="9"/>
        <v>11.100000000000001</v>
      </c>
    </row>
    <row r="32" spans="1:16" ht="19.5" customHeight="1">
      <c r="A32" s="3">
        <v>61</v>
      </c>
      <c r="B32" s="4" t="s">
        <v>165</v>
      </c>
      <c r="C32" s="31" t="s">
        <v>32</v>
      </c>
      <c r="D32" s="9">
        <f t="shared" si="5"/>
        <v>47.451840000000004</v>
      </c>
      <c r="E32" s="3">
        <v>7.5</v>
      </c>
      <c r="F32" s="7">
        <f t="shared" si="6"/>
        <v>8.1</v>
      </c>
      <c r="G32" s="3">
        <v>7</v>
      </c>
      <c r="H32" s="4">
        <v>34</v>
      </c>
      <c r="I32" s="10">
        <f t="shared" si="7"/>
        <v>9.5</v>
      </c>
      <c r="J32" s="3">
        <v>10.2</v>
      </c>
      <c r="K32" s="8">
        <f t="shared" si="8"/>
        <v>0.05183999999999962</v>
      </c>
      <c r="L32" s="3">
        <v>12</v>
      </c>
      <c r="M32" s="5">
        <v>4</v>
      </c>
      <c r="N32" s="5">
        <v>3.8</v>
      </c>
      <c r="O32" s="5">
        <v>3</v>
      </c>
      <c r="P32" s="8">
        <f t="shared" si="9"/>
        <v>10.8</v>
      </c>
    </row>
    <row r="33" spans="1:16" ht="19.5" customHeight="1">
      <c r="A33" s="3">
        <v>41</v>
      </c>
      <c r="B33" s="4" t="s">
        <v>144</v>
      </c>
      <c r="C33" s="31" t="s">
        <v>34</v>
      </c>
      <c r="D33" s="9">
        <f t="shared" si="5"/>
        <v>33.57872</v>
      </c>
      <c r="E33" s="3">
        <v>7.4</v>
      </c>
      <c r="F33" s="7">
        <f t="shared" si="6"/>
        <v>8.760959999999997</v>
      </c>
      <c r="G33" s="3">
        <v>5</v>
      </c>
      <c r="H33" s="4">
        <v>23</v>
      </c>
      <c r="I33" s="10">
        <f t="shared" si="7"/>
        <v>4</v>
      </c>
      <c r="J33" s="3">
        <v>8.4</v>
      </c>
      <c r="K33" s="8">
        <f t="shared" si="8"/>
        <v>3.3177599999999985</v>
      </c>
      <c r="L33" s="3">
        <v>5</v>
      </c>
      <c r="M33" s="5">
        <v>2.5</v>
      </c>
      <c r="N33" s="5">
        <v>2.5</v>
      </c>
      <c r="O33" s="5">
        <v>2.5</v>
      </c>
      <c r="P33" s="8">
        <f t="shared" si="9"/>
        <v>7.5</v>
      </c>
    </row>
    <row r="34" spans="1:16" ht="19.5" customHeight="1">
      <c r="A34" s="3">
        <v>103</v>
      </c>
      <c r="B34" s="4" t="s">
        <v>68</v>
      </c>
      <c r="C34" s="3" t="s">
        <v>23</v>
      </c>
      <c r="D34" s="9">
        <f>F34+G34+I34+K34+L34+P34</f>
        <v>29.950399999999995</v>
      </c>
      <c r="E34" s="3">
        <v>7.9</v>
      </c>
      <c r="F34" s="7">
        <f>IF(E34&gt;0,72*(10-E34)*72*1.5*(10-E34)/6000,0)</f>
        <v>5.715359999999998</v>
      </c>
      <c r="G34" s="3">
        <v>7</v>
      </c>
      <c r="H34" s="4">
        <v>14</v>
      </c>
      <c r="I34" s="10">
        <f>IF(H34&lt;15,0,(H34-15)/2)</f>
        <v>0</v>
      </c>
      <c r="J34" s="3">
        <v>9.3</v>
      </c>
      <c r="K34" s="8">
        <f>IF(J34&gt;0,72*(10-J34)*72*1.5*(10-J34)/6000,0)</f>
        <v>0.6350399999999988</v>
      </c>
      <c r="L34" s="3">
        <v>10</v>
      </c>
      <c r="M34" s="5">
        <v>1.8</v>
      </c>
      <c r="N34" s="5">
        <v>2</v>
      </c>
      <c r="O34" s="5">
        <v>2.8</v>
      </c>
      <c r="P34" s="8">
        <f>SUM(M34:O34)</f>
        <v>6.6</v>
      </c>
    </row>
    <row r="35" spans="1:16" ht="19.5" customHeight="1">
      <c r="A35" s="3">
        <v>72</v>
      </c>
      <c r="B35" s="4" t="s">
        <v>77</v>
      </c>
      <c r="C35" s="3" t="s">
        <v>17</v>
      </c>
      <c r="D35" s="9">
        <f t="shared" si="5"/>
        <v>24.984</v>
      </c>
      <c r="E35" s="3">
        <v>8</v>
      </c>
      <c r="F35" s="7">
        <f t="shared" si="6"/>
        <v>5.184</v>
      </c>
      <c r="G35" s="3">
        <v>5</v>
      </c>
      <c r="H35" s="4">
        <v>18</v>
      </c>
      <c r="I35" s="10">
        <f t="shared" si="7"/>
        <v>1.5</v>
      </c>
      <c r="J35" s="3">
        <v>10</v>
      </c>
      <c r="K35" s="8">
        <f t="shared" si="8"/>
        <v>0</v>
      </c>
      <c r="L35" s="3">
        <v>5</v>
      </c>
      <c r="M35" s="5">
        <v>2.7</v>
      </c>
      <c r="N35" s="5">
        <v>3</v>
      </c>
      <c r="O35" s="5">
        <v>2.6</v>
      </c>
      <c r="P35" s="8">
        <f t="shared" si="9"/>
        <v>8.3</v>
      </c>
    </row>
    <row r="36" spans="1:16" ht="19.5" customHeight="1">
      <c r="A36" s="3">
        <v>104</v>
      </c>
      <c r="B36" s="4" t="s">
        <v>69</v>
      </c>
      <c r="C36" s="3" t="s">
        <v>23</v>
      </c>
      <c r="D36" s="9">
        <f t="shared" si="5"/>
        <v>20.962880000000006</v>
      </c>
      <c r="E36" s="3">
        <v>7.8</v>
      </c>
      <c r="F36" s="7">
        <f t="shared" si="6"/>
        <v>6.272640000000001</v>
      </c>
      <c r="G36" s="3">
        <v>4</v>
      </c>
      <c r="H36" s="4">
        <v>20</v>
      </c>
      <c r="I36" s="10">
        <f t="shared" si="7"/>
        <v>2.5</v>
      </c>
      <c r="J36" s="3">
        <v>8.7</v>
      </c>
      <c r="K36" s="8">
        <f>IF(J36&gt;0,72*(10-J36)*72*1.5*(10-J36)/6000,0)</f>
        <v>2.1902400000000024</v>
      </c>
      <c r="L36" s="3">
        <v>0</v>
      </c>
      <c r="M36" s="5">
        <v>2</v>
      </c>
      <c r="N36" s="5">
        <v>2.1</v>
      </c>
      <c r="O36" s="5">
        <v>1.9</v>
      </c>
      <c r="P36" s="8">
        <f t="shared" si="9"/>
        <v>6</v>
      </c>
    </row>
    <row r="37" spans="1:16" ht="19.5" customHeight="1">
      <c r="A37" s="3">
        <v>73</v>
      </c>
      <c r="B37" s="4" t="s">
        <v>81</v>
      </c>
      <c r="C37" s="3" t="s">
        <v>17</v>
      </c>
      <c r="D37" s="9">
        <f t="shared" si="5"/>
        <v>17.65712</v>
      </c>
      <c r="E37" s="3">
        <v>9.1</v>
      </c>
      <c r="F37" s="7">
        <f t="shared" si="6"/>
        <v>1.049760000000001</v>
      </c>
      <c r="G37" s="3">
        <v>5</v>
      </c>
      <c r="H37" s="4">
        <v>15</v>
      </c>
      <c r="I37" s="10">
        <f t="shared" si="7"/>
        <v>0</v>
      </c>
      <c r="J37" s="3">
        <v>9.6</v>
      </c>
      <c r="K37" s="8">
        <f t="shared" si="8"/>
        <v>0.20736000000000035</v>
      </c>
      <c r="L37" s="3">
        <v>5</v>
      </c>
      <c r="M37" s="5">
        <v>2.2</v>
      </c>
      <c r="N37" s="5">
        <v>2</v>
      </c>
      <c r="O37" s="5">
        <v>2.2</v>
      </c>
      <c r="P37" s="8">
        <f t="shared" si="9"/>
        <v>6.4</v>
      </c>
    </row>
    <row r="38" spans="1:16" ht="19.5" customHeight="1">
      <c r="A38" s="3"/>
      <c r="B38" s="4"/>
      <c r="C38" s="3"/>
      <c r="D38" s="9">
        <f t="shared" si="5"/>
        <v>0</v>
      </c>
      <c r="E38" s="3"/>
      <c r="F38" s="7">
        <f t="shared" si="6"/>
        <v>0</v>
      </c>
      <c r="G38" s="3"/>
      <c r="H38" s="4"/>
      <c r="I38" s="10">
        <f t="shared" si="7"/>
        <v>0</v>
      </c>
      <c r="J38" s="3"/>
      <c r="K38" s="8">
        <f t="shared" si="8"/>
        <v>0</v>
      </c>
      <c r="L38" s="3"/>
      <c r="M38" s="5"/>
      <c r="N38" s="5"/>
      <c r="O38" s="5"/>
      <c r="P38" s="8">
        <f t="shared" si="9"/>
        <v>0</v>
      </c>
    </row>
    <row r="39" spans="1:16" ht="19.5" customHeight="1">
      <c r="A39" s="3"/>
      <c r="B39" s="4"/>
      <c r="C39" s="3"/>
      <c r="D39" s="9">
        <f t="shared" si="5"/>
        <v>0</v>
      </c>
      <c r="E39" s="3"/>
      <c r="F39" s="7">
        <f t="shared" si="6"/>
        <v>0</v>
      </c>
      <c r="G39" s="3"/>
      <c r="H39" s="4"/>
      <c r="I39" s="10">
        <f t="shared" si="7"/>
        <v>0</v>
      </c>
      <c r="J39" s="3"/>
      <c r="K39" s="8">
        <f t="shared" si="8"/>
        <v>0</v>
      </c>
      <c r="L39" s="3"/>
      <c r="M39" s="5"/>
      <c r="N39" s="5"/>
      <c r="O39" s="5"/>
      <c r="P39" s="8">
        <f t="shared" si="9"/>
        <v>0</v>
      </c>
    </row>
    <row r="40" spans="1:16" ht="19.5" customHeight="1">
      <c r="A40" s="3"/>
      <c r="B40" s="4"/>
      <c r="C40" s="3"/>
      <c r="D40" s="9">
        <f t="shared" si="5"/>
        <v>0</v>
      </c>
      <c r="E40" s="3"/>
      <c r="F40" s="7">
        <f t="shared" si="6"/>
        <v>0</v>
      </c>
      <c r="G40" s="3"/>
      <c r="H40" s="4"/>
      <c r="I40" s="10">
        <f t="shared" si="7"/>
        <v>0</v>
      </c>
      <c r="J40" s="3"/>
      <c r="K40" s="8">
        <f t="shared" si="8"/>
        <v>0</v>
      </c>
      <c r="L40" s="3"/>
      <c r="M40" s="5"/>
      <c r="N40" s="5"/>
      <c r="O40" s="5"/>
      <c r="P40" s="8">
        <f t="shared" si="9"/>
        <v>0</v>
      </c>
    </row>
    <row r="41" spans="1:16" ht="19.5" customHeight="1">
      <c r="A41" s="3"/>
      <c r="B41" s="4"/>
      <c r="C41" s="3"/>
      <c r="D41" s="9">
        <f t="shared" si="5"/>
        <v>0</v>
      </c>
      <c r="E41" s="3"/>
      <c r="F41" s="7">
        <f t="shared" si="6"/>
        <v>0</v>
      </c>
      <c r="G41" s="3"/>
      <c r="H41" s="4"/>
      <c r="I41" s="10">
        <f t="shared" si="7"/>
        <v>0</v>
      </c>
      <c r="J41" s="3"/>
      <c r="K41" s="8">
        <f t="shared" si="8"/>
        <v>0</v>
      </c>
      <c r="L41" s="3"/>
      <c r="M41" s="5"/>
      <c r="N41" s="5"/>
      <c r="O41" s="5"/>
      <c r="P41" s="8">
        <f t="shared" si="9"/>
        <v>0</v>
      </c>
    </row>
    <row r="42" spans="1:16" ht="19.5" customHeight="1">
      <c r="A42" s="3"/>
      <c r="B42" s="4"/>
      <c r="C42" s="3"/>
      <c r="D42" s="9">
        <f t="shared" si="5"/>
        <v>0</v>
      </c>
      <c r="E42" s="3"/>
      <c r="F42" s="7">
        <f t="shared" si="6"/>
        <v>0</v>
      </c>
      <c r="G42" s="3"/>
      <c r="H42" s="4"/>
      <c r="I42" s="10">
        <f t="shared" si="7"/>
        <v>0</v>
      </c>
      <c r="J42" s="3"/>
      <c r="K42" s="8">
        <f t="shared" si="8"/>
        <v>0</v>
      </c>
      <c r="L42" s="3"/>
      <c r="M42" s="5"/>
      <c r="N42" s="5"/>
      <c r="O42" s="5"/>
      <c r="P42" s="8">
        <f t="shared" si="9"/>
        <v>0</v>
      </c>
    </row>
  </sheetData>
  <mergeCells count="10">
    <mergeCell ref="M26:P26"/>
    <mergeCell ref="A1:P1"/>
    <mergeCell ref="A2:P2"/>
    <mergeCell ref="E26:F26"/>
    <mergeCell ref="H26:I26"/>
    <mergeCell ref="J26:K26"/>
    <mergeCell ref="E5:F5"/>
    <mergeCell ref="H5:I5"/>
    <mergeCell ref="J5:K5"/>
    <mergeCell ref="M5:P5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1">
      <selection activeCell="A11" sqref="A11"/>
    </sheetView>
  </sheetViews>
  <sheetFormatPr defaultColWidth="11.421875" defaultRowHeight="12.75"/>
  <cols>
    <col min="1" max="1" width="5.00390625" style="26" bestFit="1" customWidth="1"/>
    <col min="2" max="2" width="22.00390625" style="26" bestFit="1" customWidth="1"/>
    <col min="3" max="3" width="18.421875" style="29" bestFit="1" customWidth="1"/>
    <col min="4" max="4" width="4.8515625" style="26" bestFit="1" customWidth="1"/>
    <col min="5" max="16384" width="8.00390625" style="26" customWidth="1"/>
  </cols>
  <sheetData>
    <row r="1" spans="1:4" ht="12.75">
      <c r="A1" s="3">
        <v>944</v>
      </c>
      <c r="B1" s="20" t="s">
        <v>104</v>
      </c>
      <c r="C1" s="28" t="s">
        <v>35</v>
      </c>
      <c r="D1" s="27" t="s">
        <v>187</v>
      </c>
    </row>
    <row r="2" spans="1:4" ht="12.75">
      <c r="A2" s="3">
        <v>963</v>
      </c>
      <c r="B2" s="21" t="s">
        <v>105</v>
      </c>
      <c r="C2" s="28" t="s">
        <v>35</v>
      </c>
      <c r="D2" s="27" t="s">
        <v>187</v>
      </c>
    </row>
    <row r="3" spans="1:4" ht="12.75">
      <c r="A3" s="3">
        <v>926</v>
      </c>
      <c r="B3" s="21" t="s">
        <v>99</v>
      </c>
      <c r="C3" s="28" t="s">
        <v>35</v>
      </c>
      <c r="D3" s="27" t="s">
        <v>186</v>
      </c>
    </row>
    <row r="4" spans="1:4" ht="12.75">
      <c r="A4" s="3">
        <v>927</v>
      </c>
      <c r="B4" s="21" t="s">
        <v>100</v>
      </c>
      <c r="C4" s="28" t="s">
        <v>35</v>
      </c>
      <c r="D4" s="27" t="s">
        <v>186</v>
      </c>
    </row>
    <row r="5" spans="1:4" ht="12.75">
      <c r="A5" s="3">
        <v>935</v>
      </c>
      <c r="B5" s="21" t="s">
        <v>101</v>
      </c>
      <c r="C5" s="28" t="s">
        <v>35</v>
      </c>
      <c r="D5" s="27" t="s">
        <v>186</v>
      </c>
    </row>
    <row r="6" spans="1:4" ht="12.75">
      <c r="A6" s="3">
        <v>937</v>
      </c>
      <c r="B6" s="21" t="s">
        <v>102</v>
      </c>
      <c r="C6" s="28" t="s">
        <v>35</v>
      </c>
      <c r="D6" s="27" t="s">
        <v>186</v>
      </c>
    </row>
    <row r="7" spans="1:4" ht="12.75">
      <c r="A7" s="3">
        <v>938</v>
      </c>
      <c r="B7" s="21" t="s">
        <v>103</v>
      </c>
      <c r="C7" s="28" t="s">
        <v>35</v>
      </c>
      <c r="D7" s="27" t="s">
        <v>186</v>
      </c>
    </row>
    <row r="8" spans="1:4" ht="12.75">
      <c r="A8" s="3">
        <v>904</v>
      </c>
      <c r="B8" s="21" t="s">
        <v>97</v>
      </c>
      <c r="C8" s="28" t="s">
        <v>35</v>
      </c>
      <c r="D8" s="27" t="s">
        <v>185</v>
      </c>
    </row>
    <row r="9" spans="1:4" ht="12.75">
      <c r="A9" s="3">
        <v>912</v>
      </c>
      <c r="B9" s="21" t="s">
        <v>98</v>
      </c>
      <c r="C9" s="28" t="s">
        <v>35</v>
      </c>
      <c r="D9" s="27" t="s">
        <v>185</v>
      </c>
    </row>
    <row r="10" spans="1:4" ht="12.75">
      <c r="A10" s="3">
        <v>896</v>
      </c>
      <c r="B10" s="21" t="s">
        <v>93</v>
      </c>
      <c r="C10" s="28" t="s">
        <v>35</v>
      </c>
      <c r="D10" s="27" t="s">
        <v>184</v>
      </c>
    </row>
    <row r="11" spans="1:4" ht="12.75">
      <c r="A11" s="3">
        <v>897</v>
      </c>
      <c r="B11" s="20" t="s">
        <v>94</v>
      </c>
      <c r="C11" s="28" t="s">
        <v>35</v>
      </c>
      <c r="D11" s="27" t="s">
        <v>184</v>
      </c>
    </row>
    <row r="12" spans="1:4" ht="12.75">
      <c r="A12" s="3">
        <v>899</v>
      </c>
      <c r="B12" s="20" t="s">
        <v>95</v>
      </c>
      <c r="C12" s="28" t="s">
        <v>35</v>
      </c>
      <c r="D12" s="27" t="s">
        <v>184</v>
      </c>
    </row>
    <row r="13" spans="1:4" ht="12.75">
      <c r="A13" s="3">
        <v>900</v>
      </c>
      <c r="B13" s="21" t="s">
        <v>96</v>
      </c>
      <c r="C13" s="28" t="s">
        <v>35</v>
      </c>
      <c r="D13" s="27" t="s">
        <v>184</v>
      </c>
    </row>
    <row r="14" spans="1:4" ht="12.75">
      <c r="A14" s="3">
        <v>894</v>
      </c>
      <c r="B14" s="21" t="s">
        <v>91</v>
      </c>
      <c r="C14" s="28" t="s">
        <v>35</v>
      </c>
      <c r="D14" s="26" t="s">
        <v>183</v>
      </c>
    </row>
    <row r="15" spans="1:4" ht="12.75">
      <c r="A15" s="3">
        <v>895</v>
      </c>
      <c r="B15" s="21" t="s">
        <v>92</v>
      </c>
      <c r="C15" s="28" t="s">
        <v>35</v>
      </c>
      <c r="D15" s="26" t="s">
        <v>183</v>
      </c>
    </row>
    <row r="16" spans="1:4" ht="12.75">
      <c r="A16" s="3">
        <v>898</v>
      </c>
      <c r="B16" s="21" t="s">
        <v>89</v>
      </c>
      <c r="C16" s="28" t="s">
        <v>35</v>
      </c>
      <c r="D16" s="26" t="s">
        <v>182</v>
      </c>
    </row>
    <row r="17" spans="1:4" ht="12.75">
      <c r="A17" s="3">
        <v>997</v>
      </c>
      <c r="B17" s="21" t="s">
        <v>118</v>
      </c>
      <c r="C17" s="28" t="s">
        <v>35</v>
      </c>
      <c r="D17" s="27" t="s">
        <v>193</v>
      </c>
    </row>
    <row r="18" spans="1:4" ht="12.75">
      <c r="A18" s="3">
        <v>998</v>
      </c>
      <c r="B18" s="21" t="s">
        <v>119</v>
      </c>
      <c r="C18" s="28" t="s">
        <v>35</v>
      </c>
      <c r="D18" s="27" t="s">
        <v>193</v>
      </c>
    </row>
    <row r="19" spans="1:4" ht="12.75">
      <c r="A19" s="3">
        <v>105</v>
      </c>
      <c r="B19" s="4" t="s">
        <v>180</v>
      </c>
      <c r="C19" s="28" t="s">
        <v>35</v>
      </c>
      <c r="D19" s="27" t="s">
        <v>193</v>
      </c>
    </row>
    <row r="20" spans="1:4" ht="12.75">
      <c r="A20" s="3">
        <v>999</v>
      </c>
      <c r="B20" s="21" t="s">
        <v>114</v>
      </c>
      <c r="C20" s="28" t="s">
        <v>35</v>
      </c>
      <c r="D20" s="27" t="s">
        <v>192</v>
      </c>
    </row>
    <row r="21" spans="1:4" ht="12.75">
      <c r="A21" s="3">
        <v>1000</v>
      </c>
      <c r="B21" s="21" t="s">
        <v>115</v>
      </c>
      <c r="C21" s="28" t="s">
        <v>35</v>
      </c>
      <c r="D21" s="27" t="s">
        <v>192</v>
      </c>
    </row>
    <row r="22" spans="1:4" ht="12.75">
      <c r="A22" s="3">
        <v>540</v>
      </c>
      <c r="B22" s="21" t="s">
        <v>179</v>
      </c>
      <c r="C22" s="28" t="s">
        <v>35</v>
      </c>
      <c r="D22" s="27" t="s">
        <v>192</v>
      </c>
    </row>
    <row r="23" spans="1:4" ht="12.75">
      <c r="A23" s="3">
        <v>546</v>
      </c>
      <c r="B23" s="21" t="s">
        <v>116</v>
      </c>
      <c r="C23" s="28" t="s">
        <v>35</v>
      </c>
      <c r="D23" s="27" t="s">
        <v>192</v>
      </c>
    </row>
    <row r="24" spans="1:4" ht="12.75">
      <c r="A24" s="3">
        <v>585</v>
      </c>
      <c r="B24" s="21" t="s">
        <v>117</v>
      </c>
      <c r="C24" s="28" t="s">
        <v>35</v>
      </c>
      <c r="D24" s="27" t="s">
        <v>192</v>
      </c>
    </row>
    <row r="25" spans="1:4" ht="12.75">
      <c r="A25" s="3">
        <v>974</v>
      </c>
      <c r="B25" s="21" t="s">
        <v>111</v>
      </c>
      <c r="C25" s="28" t="s">
        <v>35</v>
      </c>
      <c r="D25" s="27" t="s">
        <v>191</v>
      </c>
    </row>
    <row r="26" spans="1:4" ht="12.75">
      <c r="A26" s="3">
        <v>977</v>
      </c>
      <c r="B26" s="21" t="s">
        <v>112</v>
      </c>
      <c r="C26" s="28" t="s">
        <v>35</v>
      </c>
      <c r="D26" s="27" t="s">
        <v>191</v>
      </c>
    </row>
    <row r="27" spans="1:4" ht="12.75">
      <c r="A27" s="3">
        <v>993</v>
      </c>
      <c r="B27" s="21" t="s">
        <v>113</v>
      </c>
      <c r="C27" s="28" t="s">
        <v>35</v>
      </c>
      <c r="D27" s="27" t="s">
        <v>191</v>
      </c>
    </row>
    <row r="28" spans="1:4" ht="12.75">
      <c r="A28" s="3">
        <v>994</v>
      </c>
      <c r="B28" s="21" t="s">
        <v>108</v>
      </c>
      <c r="C28" s="28" t="s">
        <v>35</v>
      </c>
      <c r="D28" s="27" t="s">
        <v>190</v>
      </c>
    </row>
    <row r="29" spans="1:4" ht="12.75">
      <c r="A29" s="3">
        <v>995</v>
      </c>
      <c r="B29" s="21" t="s">
        <v>109</v>
      </c>
      <c r="C29" s="28" t="s">
        <v>35</v>
      </c>
      <c r="D29" s="27" t="s">
        <v>190</v>
      </c>
    </row>
    <row r="30" spans="1:4" ht="12.75">
      <c r="A30" s="3">
        <v>996</v>
      </c>
      <c r="B30" s="21" t="s">
        <v>110</v>
      </c>
      <c r="C30" s="28" t="s">
        <v>35</v>
      </c>
      <c r="D30" s="27" t="s">
        <v>190</v>
      </c>
    </row>
    <row r="31" spans="1:4" ht="12.75">
      <c r="A31" s="3">
        <v>964</v>
      </c>
      <c r="B31" s="21" t="s">
        <v>106</v>
      </c>
      <c r="C31" s="28" t="s">
        <v>35</v>
      </c>
      <c r="D31" s="27" t="s">
        <v>189</v>
      </c>
    </row>
    <row r="32" spans="1:4" ht="12.75">
      <c r="A32" s="3">
        <v>972</v>
      </c>
      <c r="B32" s="20" t="s">
        <v>107</v>
      </c>
      <c r="C32" s="28" t="s">
        <v>35</v>
      </c>
      <c r="D32" s="27" t="s">
        <v>189</v>
      </c>
    </row>
    <row r="33" spans="1:4" ht="12.75">
      <c r="A33" s="3">
        <v>47</v>
      </c>
      <c r="B33" t="s">
        <v>74</v>
      </c>
      <c r="C33" s="28" t="s">
        <v>39</v>
      </c>
      <c r="D33" s="27" t="s">
        <v>186</v>
      </c>
    </row>
    <row r="34" spans="1:4" ht="12.75">
      <c r="A34" s="3">
        <v>46</v>
      </c>
      <c r="B34" s="4" t="s">
        <v>31</v>
      </c>
      <c r="C34" s="28" t="s">
        <v>39</v>
      </c>
      <c r="D34" s="27" t="s">
        <v>184</v>
      </c>
    </row>
    <row r="35" spans="1:4" ht="12.75">
      <c r="A35" s="3">
        <v>45</v>
      </c>
      <c r="B35" s="4" t="s">
        <v>30</v>
      </c>
      <c r="C35" s="28" t="s">
        <v>39</v>
      </c>
      <c r="D35" s="26" t="s">
        <v>183</v>
      </c>
    </row>
    <row r="36" spans="1:4" ht="12.75">
      <c r="A36" s="3">
        <v>48</v>
      </c>
      <c r="B36" s="4" t="s">
        <v>84</v>
      </c>
      <c r="C36" s="28" t="s">
        <v>36</v>
      </c>
      <c r="D36" s="26" t="s">
        <v>183</v>
      </c>
    </row>
    <row r="37" spans="1:4" ht="12.75">
      <c r="A37" s="3">
        <v>53</v>
      </c>
      <c r="B37" s="4" t="s">
        <v>88</v>
      </c>
      <c r="C37" s="28" t="s">
        <v>36</v>
      </c>
      <c r="D37" s="27" t="s">
        <v>192</v>
      </c>
    </row>
    <row r="38" spans="1:4" ht="12.75">
      <c r="A38" s="3">
        <v>52</v>
      </c>
      <c r="B38" s="4" t="s">
        <v>87</v>
      </c>
      <c r="C38" s="28" t="s">
        <v>36</v>
      </c>
      <c r="D38" s="27" t="s">
        <v>191</v>
      </c>
    </row>
    <row r="39" spans="1:4" ht="12.75">
      <c r="A39" s="3">
        <v>50</v>
      </c>
      <c r="B39" s="4" t="s">
        <v>85</v>
      </c>
      <c r="C39" s="28" t="s">
        <v>36</v>
      </c>
      <c r="D39" s="27" t="s">
        <v>189</v>
      </c>
    </row>
    <row r="40" spans="1:4" ht="12.75">
      <c r="A40" s="3">
        <v>51</v>
      </c>
      <c r="B40" s="4" t="s">
        <v>86</v>
      </c>
      <c r="C40" s="28" t="s">
        <v>36</v>
      </c>
      <c r="D40" s="27" t="s">
        <v>189</v>
      </c>
    </row>
    <row r="41" spans="1:4" ht="12.75">
      <c r="A41" s="3">
        <v>49</v>
      </c>
      <c r="B41" s="4" t="s">
        <v>83</v>
      </c>
      <c r="C41" s="28" t="s">
        <v>36</v>
      </c>
      <c r="D41" s="27" t="s">
        <v>188</v>
      </c>
    </row>
    <row r="42" spans="1:4" ht="12.75">
      <c r="A42" s="3">
        <v>56</v>
      </c>
      <c r="B42" s="4" t="s">
        <v>166</v>
      </c>
      <c r="C42" s="28" t="s">
        <v>37</v>
      </c>
      <c r="D42" s="27" t="s">
        <v>187</v>
      </c>
    </row>
    <row r="43" spans="1:4" ht="12.75">
      <c r="A43" s="3">
        <v>106</v>
      </c>
      <c r="B43" s="4" t="s">
        <v>181</v>
      </c>
      <c r="C43" s="28" t="s">
        <v>37</v>
      </c>
      <c r="D43" s="27" t="s">
        <v>187</v>
      </c>
    </row>
    <row r="44" spans="1:4" ht="12.75">
      <c r="A44" s="3">
        <v>55</v>
      </c>
      <c r="B44" s="4" t="s">
        <v>168</v>
      </c>
      <c r="C44" s="28" t="s">
        <v>37</v>
      </c>
      <c r="D44" s="27" t="s">
        <v>185</v>
      </c>
    </row>
    <row r="45" spans="1:4" ht="12.75">
      <c r="A45" s="3">
        <v>54</v>
      </c>
      <c r="B45" s="4" t="s">
        <v>171</v>
      </c>
      <c r="C45" s="28" t="s">
        <v>37</v>
      </c>
      <c r="D45" s="27" t="s">
        <v>184</v>
      </c>
    </row>
    <row r="46" spans="1:4" ht="12.75">
      <c r="A46" s="3">
        <v>61</v>
      </c>
      <c r="B46" s="4" t="s">
        <v>165</v>
      </c>
      <c r="C46" s="28" t="s">
        <v>37</v>
      </c>
      <c r="D46" s="27" t="s">
        <v>193</v>
      </c>
    </row>
    <row r="47" spans="1:4" ht="12.75">
      <c r="A47" s="3">
        <v>62</v>
      </c>
      <c r="B47" s="4" t="s">
        <v>167</v>
      </c>
      <c r="C47" s="28" t="s">
        <v>37</v>
      </c>
      <c r="D47" s="27" t="s">
        <v>192</v>
      </c>
    </row>
    <row r="48" spans="1:4" ht="12.75">
      <c r="A48" s="3">
        <v>58</v>
      </c>
      <c r="B48" s="4" t="s">
        <v>169</v>
      </c>
      <c r="C48" s="28" t="s">
        <v>37</v>
      </c>
      <c r="D48" s="27" t="s">
        <v>191</v>
      </c>
    </row>
    <row r="49" spans="1:4" ht="12.75">
      <c r="A49" s="3">
        <v>59</v>
      </c>
      <c r="B49" s="4" t="s">
        <v>164</v>
      </c>
      <c r="C49" s="28" t="s">
        <v>37</v>
      </c>
      <c r="D49" s="27" t="s">
        <v>190</v>
      </c>
    </row>
    <row r="50" spans="1:4" ht="12.75">
      <c r="A50" s="3">
        <v>60</v>
      </c>
      <c r="B50" s="4" t="s">
        <v>170</v>
      </c>
      <c r="C50" s="28" t="s">
        <v>37</v>
      </c>
      <c r="D50" s="27" t="s">
        <v>190</v>
      </c>
    </row>
    <row r="51" spans="1:4" ht="12.75">
      <c r="A51" s="3">
        <v>57</v>
      </c>
      <c r="B51" s="4" t="s">
        <v>172</v>
      </c>
      <c r="C51" s="28" t="s">
        <v>37</v>
      </c>
      <c r="D51" s="27" t="s">
        <v>189</v>
      </c>
    </row>
    <row r="52" spans="1:4" ht="12.75">
      <c r="A52" s="3">
        <v>85</v>
      </c>
      <c r="B52" s="4" t="s">
        <v>130</v>
      </c>
      <c r="C52" s="28" t="s">
        <v>43</v>
      </c>
      <c r="D52" s="27" t="s">
        <v>186</v>
      </c>
    </row>
    <row r="53" spans="1:4" ht="12.75">
      <c r="A53" s="3">
        <v>86</v>
      </c>
      <c r="B53" s="4" t="s">
        <v>173</v>
      </c>
      <c r="C53" s="28" t="s">
        <v>43</v>
      </c>
      <c r="D53" s="27" t="s">
        <v>186</v>
      </c>
    </row>
    <row r="54" spans="1:4" ht="12.75">
      <c r="A54" s="3">
        <v>83</v>
      </c>
      <c r="B54" s="4" t="s">
        <v>129</v>
      </c>
      <c r="C54" s="28" t="s">
        <v>43</v>
      </c>
      <c r="D54" s="27" t="s">
        <v>185</v>
      </c>
    </row>
    <row r="55" spans="1:4" ht="12.75">
      <c r="A55" s="3">
        <v>84</v>
      </c>
      <c r="B55" s="4" t="s">
        <v>177</v>
      </c>
      <c r="C55" s="28" t="s">
        <v>43</v>
      </c>
      <c r="D55" s="27" t="s">
        <v>185</v>
      </c>
    </row>
    <row r="56" spans="1:4" ht="12.75">
      <c r="A56" s="3">
        <v>80</v>
      </c>
      <c r="B56" s="4" t="s">
        <v>127</v>
      </c>
      <c r="C56" s="28" t="s">
        <v>43</v>
      </c>
      <c r="D56" s="27" t="s">
        <v>184</v>
      </c>
    </row>
    <row r="57" spans="1:4" ht="12.75">
      <c r="A57" s="3">
        <v>81</v>
      </c>
      <c r="B57" s="4" t="s">
        <v>128</v>
      </c>
      <c r="C57" s="28" t="s">
        <v>43</v>
      </c>
      <c r="D57" s="27" t="s">
        <v>184</v>
      </c>
    </row>
    <row r="58" spans="1:4" ht="12.75">
      <c r="A58" s="3">
        <v>82</v>
      </c>
      <c r="B58" s="4" t="s">
        <v>174</v>
      </c>
      <c r="C58" s="28" t="s">
        <v>43</v>
      </c>
      <c r="D58" s="27" t="s">
        <v>184</v>
      </c>
    </row>
    <row r="59" spans="1:4" ht="12.75">
      <c r="A59" s="3">
        <v>78</v>
      </c>
      <c r="B59" s="4" t="s">
        <v>125</v>
      </c>
      <c r="C59" s="28" t="s">
        <v>43</v>
      </c>
      <c r="D59" s="26" t="s">
        <v>183</v>
      </c>
    </row>
    <row r="60" spans="1:4" ht="12.75">
      <c r="A60" s="3">
        <v>79</v>
      </c>
      <c r="B60" s="4" t="s">
        <v>126</v>
      </c>
      <c r="C60" s="28" t="s">
        <v>43</v>
      </c>
      <c r="D60" s="26" t="s">
        <v>183</v>
      </c>
    </row>
    <row r="61" spans="1:4" ht="12.75">
      <c r="A61" s="3">
        <v>77</v>
      </c>
      <c r="B61" s="4" t="s">
        <v>124</v>
      </c>
      <c r="C61" s="28" t="s">
        <v>43</v>
      </c>
      <c r="D61" s="26" t="s">
        <v>182</v>
      </c>
    </row>
    <row r="62" spans="1:4" ht="12.75">
      <c r="A62" s="3">
        <v>90</v>
      </c>
      <c r="B62" s="4" t="s">
        <v>123</v>
      </c>
      <c r="C62" s="28" t="s">
        <v>43</v>
      </c>
      <c r="D62" s="27" t="s">
        <v>189</v>
      </c>
    </row>
    <row r="63" spans="1:4" ht="12.75">
      <c r="A63" s="3">
        <v>87</v>
      </c>
      <c r="B63" s="4" t="s">
        <v>120</v>
      </c>
      <c r="C63" s="28" t="s">
        <v>43</v>
      </c>
      <c r="D63" s="27" t="s">
        <v>188</v>
      </c>
    </row>
    <row r="64" spans="1:4" ht="12.75">
      <c r="A64" s="3">
        <v>88</v>
      </c>
      <c r="B64" s="4" t="s">
        <v>121</v>
      </c>
      <c r="C64" s="28" t="s">
        <v>43</v>
      </c>
      <c r="D64" s="27" t="s">
        <v>188</v>
      </c>
    </row>
    <row r="65" spans="1:4" ht="12.75">
      <c r="A65" s="3">
        <v>89</v>
      </c>
      <c r="B65" s="4" t="s">
        <v>122</v>
      </c>
      <c r="C65" s="28" t="s">
        <v>43</v>
      </c>
      <c r="D65" s="27" t="s">
        <v>188</v>
      </c>
    </row>
    <row r="66" spans="1:4" ht="12.75">
      <c r="A66" s="3">
        <v>95</v>
      </c>
      <c r="B66" s="4" t="s">
        <v>71</v>
      </c>
      <c r="C66" s="28" t="s">
        <v>41</v>
      </c>
      <c r="D66" s="27" t="s">
        <v>187</v>
      </c>
    </row>
    <row r="67" spans="1:4" ht="12.75">
      <c r="A67" s="3">
        <v>96</v>
      </c>
      <c r="B67" s="4" t="s">
        <v>72</v>
      </c>
      <c r="C67" s="28" t="s">
        <v>41</v>
      </c>
      <c r="D67" s="27" t="s">
        <v>187</v>
      </c>
    </row>
    <row r="68" spans="1:4" ht="12.75">
      <c r="A68" s="3">
        <v>97</v>
      </c>
      <c r="B68" s="4" t="s">
        <v>73</v>
      </c>
      <c r="C68" s="28" t="s">
        <v>41</v>
      </c>
      <c r="D68" s="27" t="s">
        <v>187</v>
      </c>
    </row>
    <row r="69" spans="1:4" ht="12.75">
      <c r="A69" s="3">
        <v>92</v>
      </c>
      <c r="B69" s="4" t="s">
        <v>28</v>
      </c>
      <c r="C69" s="28" t="s">
        <v>41</v>
      </c>
      <c r="D69" s="27" t="s">
        <v>186</v>
      </c>
    </row>
    <row r="70" spans="1:4" ht="12.75">
      <c r="A70" s="3">
        <v>93</v>
      </c>
      <c r="B70" s="4" t="s">
        <v>27</v>
      </c>
      <c r="C70" s="28" t="s">
        <v>41</v>
      </c>
      <c r="D70" s="27" t="s">
        <v>186</v>
      </c>
    </row>
    <row r="71" spans="1:4" ht="12.75">
      <c r="A71" s="3">
        <v>94</v>
      </c>
      <c r="B71" s="4" t="s">
        <v>70</v>
      </c>
      <c r="C71" s="28" t="s">
        <v>41</v>
      </c>
      <c r="D71" s="27" t="s">
        <v>186</v>
      </c>
    </row>
    <row r="72" spans="1:4" ht="12.75">
      <c r="A72" s="3">
        <v>91</v>
      </c>
      <c r="B72" s="4" t="s">
        <v>26</v>
      </c>
      <c r="C72" s="28" t="s">
        <v>41</v>
      </c>
      <c r="D72" s="26" t="s">
        <v>183</v>
      </c>
    </row>
    <row r="73" spans="1:4" ht="12.75">
      <c r="A73" s="3">
        <v>103</v>
      </c>
      <c r="B73" s="4" t="s">
        <v>68</v>
      </c>
      <c r="C73" s="28" t="s">
        <v>41</v>
      </c>
      <c r="D73" s="27" t="s">
        <v>193</v>
      </c>
    </row>
    <row r="74" spans="1:4" ht="12.75">
      <c r="A74" s="3">
        <v>104</v>
      </c>
      <c r="B74" s="4" t="s">
        <v>69</v>
      </c>
      <c r="C74" s="28" t="s">
        <v>41</v>
      </c>
      <c r="D74" s="27" t="s">
        <v>193</v>
      </c>
    </row>
    <row r="75" spans="1:4" ht="12.75">
      <c r="A75" s="3">
        <v>100</v>
      </c>
      <c r="B75" s="4" t="s">
        <v>66</v>
      </c>
      <c r="C75" s="28" t="s">
        <v>41</v>
      </c>
      <c r="D75" s="27" t="s">
        <v>191</v>
      </c>
    </row>
    <row r="76" spans="1:4" ht="12.75">
      <c r="A76" s="3">
        <v>101</v>
      </c>
      <c r="B76" s="4" t="s">
        <v>25</v>
      </c>
      <c r="C76" s="28" t="s">
        <v>41</v>
      </c>
      <c r="D76" s="27" t="s">
        <v>191</v>
      </c>
    </row>
    <row r="77" spans="1:4" ht="12.75">
      <c r="A77" s="3">
        <v>102</v>
      </c>
      <c r="B77" s="4" t="s">
        <v>24</v>
      </c>
      <c r="C77" s="28" t="s">
        <v>41</v>
      </c>
      <c r="D77" s="27" t="s">
        <v>190</v>
      </c>
    </row>
    <row r="78" spans="1:4" ht="12.75">
      <c r="A78" s="3">
        <v>98</v>
      </c>
      <c r="B78" s="4" t="s">
        <v>67</v>
      </c>
      <c r="C78" s="28" t="s">
        <v>41</v>
      </c>
      <c r="D78" s="27" t="s">
        <v>189</v>
      </c>
    </row>
    <row r="79" spans="1:4" ht="12.75">
      <c r="A79" s="3">
        <v>99</v>
      </c>
      <c r="B79" s="4" t="s">
        <v>22</v>
      </c>
      <c r="C79" s="28" t="s">
        <v>41</v>
      </c>
      <c r="D79" s="27" t="s">
        <v>189</v>
      </c>
    </row>
    <row r="80" spans="1:4" ht="12.75">
      <c r="A80" s="3">
        <v>66</v>
      </c>
      <c r="B80" s="4" t="s">
        <v>76</v>
      </c>
      <c r="C80" s="28" t="s">
        <v>38</v>
      </c>
      <c r="D80" s="27" t="s">
        <v>186</v>
      </c>
    </row>
    <row r="81" spans="1:4" ht="12.75">
      <c r="A81" s="3">
        <v>67</v>
      </c>
      <c r="B81" s="4" t="s">
        <v>176</v>
      </c>
      <c r="C81" s="28" t="s">
        <v>38</v>
      </c>
      <c r="D81" s="27" t="s">
        <v>186</v>
      </c>
    </row>
    <row r="82" spans="1:4" ht="12.75">
      <c r="A82" s="3">
        <v>65</v>
      </c>
      <c r="B82" s="4" t="s">
        <v>75</v>
      </c>
      <c r="C82" s="28" t="s">
        <v>38</v>
      </c>
      <c r="D82" s="27" t="s">
        <v>185</v>
      </c>
    </row>
    <row r="83" spans="1:4" ht="12.75">
      <c r="A83" s="3">
        <v>63</v>
      </c>
      <c r="B83" s="4" t="s">
        <v>19</v>
      </c>
      <c r="C83" s="28" t="s">
        <v>38</v>
      </c>
      <c r="D83" s="26" t="s">
        <v>183</v>
      </c>
    </row>
    <row r="84" spans="1:4" ht="12.75">
      <c r="A84" s="3">
        <v>64</v>
      </c>
      <c r="B84" s="4" t="s">
        <v>18</v>
      </c>
      <c r="C84" s="28" t="s">
        <v>38</v>
      </c>
      <c r="D84" s="26" t="s">
        <v>183</v>
      </c>
    </row>
    <row r="85" spans="1:4" ht="12.75">
      <c r="A85" s="3">
        <v>72</v>
      </c>
      <c r="B85" s="4" t="s">
        <v>77</v>
      </c>
      <c r="C85" s="28" t="s">
        <v>38</v>
      </c>
      <c r="D85" s="27" t="s">
        <v>193</v>
      </c>
    </row>
    <row r="86" spans="1:4" ht="12.75">
      <c r="A86" s="3">
        <v>73</v>
      </c>
      <c r="B86" s="4" t="s">
        <v>81</v>
      </c>
      <c r="C86" s="28" t="s">
        <v>38</v>
      </c>
      <c r="D86" s="27" t="s">
        <v>193</v>
      </c>
    </row>
    <row r="87" spans="1:4" ht="12.75">
      <c r="A87" s="3">
        <v>74</v>
      </c>
      <c r="B87" s="4" t="s">
        <v>21</v>
      </c>
      <c r="C87" s="28" t="s">
        <v>38</v>
      </c>
      <c r="D87" s="27" t="s">
        <v>192</v>
      </c>
    </row>
    <row r="88" spans="1:4" ht="12.75">
      <c r="A88" s="3">
        <v>75</v>
      </c>
      <c r="B88" s="4" t="s">
        <v>80</v>
      </c>
      <c r="C88" s="28" t="s">
        <v>38</v>
      </c>
      <c r="D88" s="27" t="s">
        <v>192</v>
      </c>
    </row>
    <row r="89" spans="1:4" ht="12.75">
      <c r="A89" s="3">
        <v>76</v>
      </c>
      <c r="B89" s="4" t="s">
        <v>82</v>
      </c>
      <c r="C89" s="28" t="s">
        <v>38</v>
      </c>
      <c r="D89" s="27" t="s">
        <v>192</v>
      </c>
    </row>
    <row r="90" spans="1:4" ht="12.75">
      <c r="A90" s="3">
        <v>69</v>
      </c>
      <c r="B90" s="4" t="s">
        <v>78</v>
      </c>
      <c r="C90" s="28" t="s">
        <v>38</v>
      </c>
      <c r="D90" s="27" t="s">
        <v>192</v>
      </c>
    </row>
    <row r="91" spans="1:4" ht="12.75">
      <c r="A91" s="3">
        <v>70</v>
      </c>
      <c r="B91" s="4" t="s">
        <v>79</v>
      </c>
      <c r="C91" s="28" t="s">
        <v>38</v>
      </c>
      <c r="D91" s="27" t="s">
        <v>191</v>
      </c>
    </row>
    <row r="92" spans="1:4" ht="12.75">
      <c r="A92" s="3">
        <v>71</v>
      </c>
      <c r="B92" s="4" t="s">
        <v>175</v>
      </c>
      <c r="C92" s="28" t="s">
        <v>38</v>
      </c>
      <c r="D92" s="27" t="s">
        <v>191</v>
      </c>
    </row>
    <row r="93" spans="1:4" ht="12.75">
      <c r="A93" s="3">
        <v>68</v>
      </c>
      <c r="B93" s="4" t="s">
        <v>20</v>
      </c>
      <c r="C93" s="28" t="s">
        <v>38</v>
      </c>
      <c r="D93" s="27" t="s">
        <v>189</v>
      </c>
    </row>
    <row r="94" spans="1:4" ht="12.75">
      <c r="A94" s="3">
        <v>28</v>
      </c>
      <c r="B94" s="4" t="s">
        <v>131</v>
      </c>
      <c r="C94" s="28" t="s">
        <v>40</v>
      </c>
      <c r="D94" s="27" t="s">
        <v>187</v>
      </c>
    </row>
    <row r="95" spans="1:4" ht="12.75">
      <c r="A95" s="3">
        <v>29</v>
      </c>
      <c r="B95" s="4" t="s">
        <v>132</v>
      </c>
      <c r="C95" s="28" t="s">
        <v>40</v>
      </c>
      <c r="D95" s="27" t="s">
        <v>187</v>
      </c>
    </row>
    <row r="96" spans="1:4" ht="12.75">
      <c r="A96" s="3">
        <v>24</v>
      </c>
      <c r="B96" s="4" t="s">
        <v>133</v>
      </c>
      <c r="C96" s="28" t="s">
        <v>40</v>
      </c>
      <c r="D96" s="27" t="s">
        <v>186</v>
      </c>
    </row>
    <row r="97" spans="1:4" ht="12.75">
      <c r="A97" s="3">
        <v>25</v>
      </c>
      <c r="B97" s="4" t="s">
        <v>134</v>
      </c>
      <c r="C97" s="28" t="s">
        <v>40</v>
      </c>
      <c r="D97" s="27" t="s">
        <v>186</v>
      </c>
    </row>
    <row r="98" spans="1:4" ht="12.75">
      <c r="A98" s="3">
        <v>26</v>
      </c>
      <c r="B98" s="4" t="s">
        <v>135</v>
      </c>
      <c r="C98" s="28" t="s">
        <v>40</v>
      </c>
      <c r="D98" s="27" t="s">
        <v>186</v>
      </c>
    </row>
    <row r="99" spans="1:4" ht="12.75">
      <c r="A99" s="3">
        <v>27</v>
      </c>
      <c r="B99" s="4" t="s">
        <v>136</v>
      </c>
      <c r="C99" s="28" t="s">
        <v>40</v>
      </c>
      <c r="D99" s="27" t="s">
        <v>186</v>
      </c>
    </row>
    <row r="100" spans="1:4" ht="12.75">
      <c r="A100" s="3">
        <v>21</v>
      </c>
      <c r="B100" s="4" t="s">
        <v>137</v>
      </c>
      <c r="C100" s="28" t="s">
        <v>40</v>
      </c>
      <c r="D100" s="27" t="s">
        <v>185</v>
      </c>
    </row>
    <row r="101" spans="1:4" ht="12.75">
      <c r="A101" s="3">
        <v>22</v>
      </c>
      <c r="B101" s="4" t="s">
        <v>138</v>
      </c>
      <c r="C101" s="28" t="s">
        <v>40</v>
      </c>
      <c r="D101" s="27" t="s">
        <v>185</v>
      </c>
    </row>
    <row r="102" spans="1:4" ht="12.75">
      <c r="A102" s="3">
        <v>23</v>
      </c>
      <c r="B102" s="4" t="s">
        <v>139</v>
      </c>
      <c r="C102" s="28" t="s">
        <v>40</v>
      </c>
      <c r="D102" s="27" t="s">
        <v>185</v>
      </c>
    </row>
    <row r="103" spans="1:4" ht="12.75">
      <c r="A103" s="3">
        <v>598</v>
      </c>
      <c r="B103" s="4" t="s">
        <v>147</v>
      </c>
      <c r="C103" s="28" t="s">
        <v>40</v>
      </c>
      <c r="D103" s="27" t="s">
        <v>184</v>
      </c>
    </row>
    <row r="104" spans="1:4" ht="12.75">
      <c r="A104" s="3">
        <v>599</v>
      </c>
      <c r="B104" s="4" t="s">
        <v>148</v>
      </c>
      <c r="C104" s="28" t="s">
        <v>40</v>
      </c>
      <c r="D104" s="27" t="s">
        <v>184</v>
      </c>
    </row>
    <row r="105" spans="1:4" ht="12.75">
      <c r="A105" s="3">
        <v>600</v>
      </c>
      <c r="B105" s="4" t="s">
        <v>149</v>
      </c>
      <c r="C105" s="28" t="s">
        <v>40</v>
      </c>
      <c r="D105" s="27" t="s">
        <v>184</v>
      </c>
    </row>
    <row r="106" spans="1:4" ht="12.75">
      <c r="A106" s="3">
        <v>19</v>
      </c>
      <c r="B106" s="4" t="s">
        <v>150</v>
      </c>
      <c r="C106" s="28" t="s">
        <v>40</v>
      </c>
      <c r="D106" s="27" t="s">
        <v>184</v>
      </c>
    </row>
    <row r="107" spans="1:4" ht="12.75">
      <c r="A107" s="3">
        <v>20</v>
      </c>
      <c r="B107" s="4" t="s">
        <v>151</v>
      </c>
      <c r="C107" s="28" t="s">
        <v>40</v>
      </c>
      <c r="D107" s="27" t="s">
        <v>184</v>
      </c>
    </row>
    <row r="108" spans="1:4" ht="12.75">
      <c r="A108" s="3">
        <v>596</v>
      </c>
      <c r="B108" s="4" t="s">
        <v>152</v>
      </c>
      <c r="C108" s="28" t="s">
        <v>40</v>
      </c>
      <c r="D108" s="26" t="s">
        <v>183</v>
      </c>
    </row>
    <row r="109" spans="1:4" ht="12.75">
      <c r="A109" s="3">
        <v>597</v>
      </c>
      <c r="B109" s="4" t="s">
        <v>153</v>
      </c>
      <c r="C109" s="28" t="s">
        <v>40</v>
      </c>
      <c r="D109" s="26" t="s">
        <v>183</v>
      </c>
    </row>
    <row r="110" spans="1:4" ht="12.75">
      <c r="A110" s="3">
        <v>586</v>
      </c>
      <c r="B110" s="4" t="s">
        <v>154</v>
      </c>
      <c r="C110" s="28" t="s">
        <v>40</v>
      </c>
      <c r="D110" s="26" t="s">
        <v>182</v>
      </c>
    </row>
    <row r="111" spans="1:4" ht="12.75">
      <c r="A111" s="3">
        <v>594</v>
      </c>
      <c r="B111" s="4" t="s">
        <v>155</v>
      </c>
      <c r="C111" s="28" t="s">
        <v>40</v>
      </c>
      <c r="D111" s="26" t="s">
        <v>182</v>
      </c>
    </row>
    <row r="112" spans="1:4" ht="12.75">
      <c r="A112" s="3">
        <v>595</v>
      </c>
      <c r="B112" s="4" t="s">
        <v>156</v>
      </c>
      <c r="C112" s="28" t="s">
        <v>40</v>
      </c>
      <c r="D112" s="26" t="s">
        <v>182</v>
      </c>
    </row>
    <row r="113" spans="1:4" ht="12.75">
      <c r="A113" s="3">
        <v>40</v>
      </c>
      <c r="B113" s="4" t="s">
        <v>143</v>
      </c>
      <c r="C113" s="28" t="s">
        <v>40</v>
      </c>
      <c r="D113" s="27" t="s">
        <v>193</v>
      </c>
    </row>
    <row r="114" spans="1:4" ht="12.75">
      <c r="A114" s="3">
        <v>41</v>
      </c>
      <c r="B114" s="4" t="s">
        <v>144</v>
      </c>
      <c r="C114" s="28" t="s">
        <v>40</v>
      </c>
      <c r="D114" s="27" t="s">
        <v>193</v>
      </c>
    </row>
    <row r="115" spans="1:4" ht="12.75">
      <c r="A115" s="3">
        <v>42</v>
      </c>
      <c r="B115" s="4" t="s">
        <v>140</v>
      </c>
      <c r="C115" s="28" t="s">
        <v>40</v>
      </c>
      <c r="D115" s="27" t="s">
        <v>192</v>
      </c>
    </row>
    <row r="116" spans="1:4" ht="12.75">
      <c r="A116" s="3">
        <v>43</v>
      </c>
      <c r="B116" s="4" t="s">
        <v>141</v>
      </c>
      <c r="C116" s="28" t="s">
        <v>40</v>
      </c>
      <c r="D116" s="27" t="s">
        <v>192</v>
      </c>
    </row>
    <row r="117" spans="1:4" ht="12.75">
      <c r="A117" s="3">
        <v>44</v>
      </c>
      <c r="B117" s="4" t="s">
        <v>142</v>
      </c>
      <c r="C117" s="28" t="s">
        <v>40</v>
      </c>
      <c r="D117" s="27" t="s">
        <v>192</v>
      </c>
    </row>
    <row r="118" spans="1:4" ht="12.75">
      <c r="A118" s="3">
        <v>36</v>
      </c>
      <c r="B118" s="4" t="s">
        <v>145</v>
      </c>
      <c r="C118" s="28" t="s">
        <v>40</v>
      </c>
      <c r="D118" s="27" t="s">
        <v>191</v>
      </c>
    </row>
    <row r="119" spans="1:4" ht="12.75">
      <c r="A119" s="3">
        <v>37</v>
      </c>
      <c r="B119" s="4" t="s">
        <v>146</v>
      </c>
      <c r="C119" s="28" t="s">
        <v>40</v>
      </c>
      <c r="D119" s="27" t="s">
        <v>191</v>
      </c>
    </row>
    <row r="120" spans="1:4" ht="12.75">
      <c r="A120" s="3">
        <v>38</v>
      </c>
      <c r="B120" s="4" t="s">
        <v>157</v>
      </c>
      <c r="C120" s="28" t="s">
        <v>40</v>
      </c>
      <c r="D120" s="27" t="s">
        <v>190</v>
      </c>
    </row>
    <row r="121" spans="1:4" ht="12.75">
      <c r="A121" s="3">
        <v>39</v>
      </c>
      <c r="B121" s="4" t="s">
        <v>158</v>
      </c>
      <c r="C121" s="28" t="s">
        <v>40</v>
      </c>
      <c r="D121" s="27" t="s">
        <v>190</v>
      </c>
    </row>
    <row r="122" spans="1:4" ht="12.75">
      <c r="A122" s="3">
        <v>32</v>
      </c>
      <c r="B122" s="4" t="s">
        <v>159</v>
      </c>
      <c r="C122" s="28" t="s">
        <v>40</v>
      </c>
      <c r="D122" s="27" t="s">
        <v>189</v>
      </c>
    </row>
    <row r="123" spans="1:4" ht="12.75">
      <c r="A123" s="3">
        <v>33</v>
      </c>
      <c r="B123" s="4" t="s">
        <v>178</v>
      </c>
      <c r="C123" s="28" t="s">
        <v>40</v>
      </c>
      <c r="D123" s="27" t="s">
        <v>189</v>
      </c>
    </row>
    <row r="124" spans="1:4" ht="12.75">
      <c r="A124" s="3">
        <v>34</v>
      </c>
      <c r="B124" s="4" t="s">
        <v>160</v>
      </c>
      <c r="C124" s="28" t="s">
        <v>40</v>
      </c>
      <c r="D124" s="27" t="s">
        <v>189</v>
      </c>
    </row>
    <row r="125" spans="1:4" ht="12.75">
      <c r="A125" s="3">
        <v>35</v>
      </c>
      <c r="B125" s="4" t="s">
        <v>161</v>
      </c>
      <c r="C125" s="28" t="s">
        <v>40</v>
      </c>
      <c r="D125" s="27" t="s">
        <v>189</v>
      </c>
    </row>
    <row r="126" spans="1:4" ht="12.75">
      <c r="A126" s="3">
        <v>30</v>
      </c>
      <c r="B126" s="4" t="s">
        <v>162</v>
      </c>
      <c r="C126" s="28" t="s">
        <v>40</v>
      </c>
      <c r="D126" s="27" t="s">
        <v>188</v>
      </c>
    </row>
    <row r="127" spans="1:4" ht="12.75">
      <c r="A127" s="3">
        <v>31</v>
      </c>
      <c r="B127" s="4" t="s">
        <v>163</v>
      </c>
      <c r="C127" s="28" t="s">
        <v>40</v>
      </c>
      <c r="D127" s="27" t="s">
        <v>188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H10" sqref="H10"/>
    </sheetView>
  </sheetViews>
  <sheetFormatPr defaultColWidth="11.421875" defaultRowHeight="12.75"/>
  <cols>
    <col min="1" max="1" width="4.00390625" style="27" bestFit="1" customWidth="1"/>
    <col min="2" max="2" width="22.421875" style="27" bestFit="1" customWidth="1"/>
    <col min="3" max="3" width="19.8515625" style="27" customWidth="1"/>
    <col min="4" max="4" width="3.140625" style="36" customWidth="1"/>
    <col min="5" max="5" width="14.57421875" style="27" customWidth="1"/>
    <col min="6" max="16384" width="11.421875" style="27" customWidth="1"/>
  </cols>
  <sheetData>
    <row r="1" spans="2:6" ht="15.75">
      <c r="B1" s="27" t="s">
        <v>114</v>
      </c>
      <c r="C1" s="27" t="s">
        <v>35</v>
      </c>
      <c r="D1" s="36" t="s">
        <v>220</v>
      </c>
      <c r="E1" s="27" t="s">
        <v>209</v>
      </c>
      <c r="F1" s="34">
        <v>0.001990740740740741</v>
      </c>
    </row>
    <row r="2" spans="2:6" ht="15.75">
      <c r="B2" s="27" t="s">
        <v>99</v>
      </c>
      <c r="F2" s="27" t="s">
        <v>226</v>
      </c>
    </row>
    <row r="3" ht="15.75">
      <c r="B3" s="27" t="s">
        <v>208</v>
      </c>
    </row>
    <row r="4" ht="15.75">
      <c r="B4" s="27" t="s">
        <v>104</v>
      </c>
    </row>
    <row r="5" ht="15.75">
      <c r="B5" s="27" t="s">
        <v>115</v>
      </c>
    </row>
    <row r="7" spans="2:6" ht="15.75">
      <c r="B7" s="27" t="s">
        <v>105</v>
      </c>
      <c r="C7" s="27" t="s">
        <v>35</v>
      </c>
      <c r="D7" s="37" t="s">
        <v>219</v>
      </c>
      <c r="E7" s="27" t="s">
        <v>209</v>
      </c>
      <c r="F7" s="34">
        <v>0.0021770833333333334</v>
      </c>
    </row>
    <row r="8" spans="2:6" ht="15.75">
      <c r="B8" s="27" t="s">
        <v>210</v>
      </c>
      <c r="F8" s="27" t="s">
        <v>222</v>
      </c>
    </row>
    <row r="9" ht="15.75">
      <c r="B9" s="27" t="s">
        <v>102</v>
      </c>
    </row>
    <row r="10" ht="15.75">
      <c r="B10" s="27" t="s">
        <v>211</v>
      </c>
    </row>
    <row r="11" ht="15.75">
      <c r="B11" s="27" t="s">
        <v>103</v>
      </c>
    </row>
    <row r="13" spans="1:6" ht="15.75">
      <c r="A13" s="33"/>
      <c r="B13" s="27" t="s">
        <v>76</v>
      </c>
      <c r="C13" s="27" t="s">
        <v>38</v>
      </c>
      <c r="D13" s="36" t="s">
        <v>217</v>
      </c>
      <c r="E13" s="27" t="s">
        <v>209</v>
      </c>
      <c r="F13" s="34">
        <v>0.0023761574074074076</v>
      </c>
    </row>
    <row r="14" spans="1:6" ht="15.75">
      <c r="A14" s="33"/>
      <c r="B14" s="27" t="s">
        <v>176</v>
      </c>
      <c r="F14" s="27" t="s">
        <v>226</v>
      </c>
    </row>
    <row r="15" ht="15.75">
      <c r="B15" s="27" t="s">
        <v>78</v>
      </c>
    </row>
    <row r="16" ht="15.75">
      <c r="B16" s="27" t="s">
        <v>21</v>
      </c>
    </row>
    <row r="17" ht="15.75">
      <c r="B17" s="27" t="s">
        <v>80</v>
      </c>
    </row>
    <row r="19" spans="2:6" ht="15.75">
      <c r="B19" s="27" t="s">
        <v>131</v>
      </c>
      <c r="C19" s="27" t="s">
        <v>40</v>
      </c>
      <c r="D19" s="36" t="s">
        <v>218</v>
      </c>
      <c r="E19" s="27" t="s">
        <v>209</v>
      </c>
      <c r="F19" s="34">
        <v>0.0024618055555555556</v>
      </c>
    </row>
    <row r="20" spans="2:6" ht="15.75">
      <c r="B20" s="27" t="s">
        <v>135</v>
      </c>
      <c r="F20" s="27" t="s">
        <v>224</v>
      </c>
    </row>
    <row r="21" ht="15.75">
      <c r="B21" s="27" t="s">
        <v>132</v>
      </c>
    </row>
    <row r="22" ht="15.75">
      <c r="B22" s="27" t="s">
        <v>143</v>
      </c>
    </row>
    <row r="23" ht="15.75">
      <c r="B23" s="27" t="s">
        <v>141</v>
      </c>
    </row>
    <row r="25" spans="2:6" ht="15.75">
      <c r="B25" s="27" t="s">
        <v>116</v>
      </c>
      <c r="C25" s="27" t="s">
        <v>35</v>
      </c>
      <c r="D25" s="36" t="s">
        <v>216</v>
      </c>
      <c r="E25" s="27" t="s">
        <v>209</v>
      </c>
      <c r="F25" s="34">
        <v>0.0025173611111111113</v>
      </c>
    </row>
    <row r="26" spans="2:6" ht="15.75">
      <c r="B26" s="27" t="s">
        <v>100</v>
      </c>
      <c r="F26" s="27" t="s">
        <v>226</v>
      </c>
    </row>
    <row r="27" ht="15.75">
      <c r="B27" s="27" t="s">
        <v>118</v>
      </c>
    </row>
    <row r="28" ht="15.75">
      <c r="B28" s="27" t="s">
        <v>212</v>
      </c>
    </row>
    <row r="29" ht="15.75">
      <c r="B29" s="27" t="s">
        <v>180</v>
      </c>
    </row>
    <row r="30" s="35" customFormat="1" ht="15.75">
      <c r="D30" s="38"/>
    </row>
    <row r="31" spans="2:6" ht="15.75">
      <c r="B31" s="27" t="s">
        <v>94</v>
      </c>
      <c r="C31" s="27" t="s">
        <v>35</v>
      </c>
      <c r="D31" s="36" t="s">
        <v>220</v>
      </c>
      <c r="E31" s="27" t="s">
        <v>206</v>
      </c>
      <c r="F31" s="34">
        <v>0.0017581018518518518</v>
      </c>
    </row>
    <row r="32" spans="2:6" ht="15.75">
      <c r="B32" s="27" t="s">
        <v>108</v>
      </c>
      <c r="F32" s="27" t="s">
        <v>222</v>
      </c>
    </row>
    <row r="33" ht="15.75">
      <c r="B33" s="27" t="s">
        <v>93</v>
      </c>
    </row>
    <row r="34" ht="15.75">
      <c r="B34" s="27" t="s">
        <v>111</v>
      </c>
    </row>
    <row r="35" ht="15.75">
      <c r="B35" s="27" t="s">
        <v>97</v>
      </c>
    </row>
    <row r="37" spans="2:6" ht="15.75">
      <c r="B37" s="27" t="s">
        <v>95</v>
      </c>
      <c r="C37" s="27" t="s">
        <v>35</v>
      </c>
      <c r="D37" s="36" t="s">
        <v>219</v>
      </c>
      <c r="E37" s="27" t="s">
        <v>206</v>
      </c>
      <c r="F37" s="34">
        <v>0.0021458333333333334</v>
      </c>
    </row>
    <row r="38" spans="2:6" ht="15.75">
      <c r="B38" s="27" t="s">
        <v>109</v>
      </c>
      <c r="F38" s="27" t="s">
        <v>223</v>
      </c>
    </row>
    <row r="39" ht="15.75">
      <c r="B39" s="27" t="s">
        <v>98</v>
      </c>
    </row>
    <row r="40" ht="15.75">
      <c r="B40" s="27" t="s">
        <v>112</v>
      </c>
    </row>
    <row r="41" ht="15.75">
      <c r="B41" s="27" t="s">
        <v>96</v>
      </c>
    </row>
    <row r="43" spans="2:6" ht="15.75">
      <c r="B43" s="27" t="s">
        <v>168</v>
      </c>
      <c r="C43" s="27" t="s">
        <v>37</v>
      </c>
      <c r="D43" s="36" t="s">
        <v>217</v>
      </c>
      <c r="E43" s="27" t="s">
        <v>206</v>
      </c>
      <c r="F43" s="34">
        <v>0.002204861111111111</v>
      </c>
    </row>
    <row r="44" spans="2:6" ht="15.75">
      <c r="B44" s="27" t="s">
        <v>169</v>
      </c>
      <c r="F44" s="27" t="s">
        <v>224</v>
      </c>
    </row>
    <row r="45" ht="15.75">
      <c r="B45" s="27" t="s">
        <v>164</v>
      </c>
    </row>
    <row r="46" ht="15.75">
      <c r="B46" s="27" t="s">
        <v>170</v>
      </c>
    </row>
    <row r="47" ht="15.75">
      <c r="B47" s="27" t="s">
        <v>167</v>
      </c>
    </row>
    <row r="49" spans="2:6" ht="15.75">
      <c r="B49" s="27" t="s">
        <v>148</v>
      </c>
      <c r="C49" s="27" t="s">
        <v>40</v>
      </c>
      <c r="D49" s="36" t="s">
        <v>218</v>
      </c>
      <c r="E49" s="27" t="s">
        <v>206</v>
      </c>
      <c r="F49" s="34">
        <v>0.0024548611111111112</v>
      </c>
    </row>
    <row r="50" spans="2:6" ht="15.75">
      <c r="B50" s="27" t="s">
        <v>147</v>
      </c>
      <c r="F50" s="27" t="s">
        <v>224</v>
      </c>
    </row>
    <row r="51" ht="15.75">
      <c r="B51" s="27" t="s">
        <v>139</v>
      </c>
    </row>
    <row r="52" ht="15.75">
      <c r="B52" s="27" t="s">
        <v>145</v>
      </c>
    </row>
    <row r="53" ht="15.75">
      <c r="B53" s="27" t="s">
        <v>144</v>
      </c>
    </row>
    <row r="55" spans="2:6" ht="15.75">
      <c r="B55" s="27" t="s">
        <v>137</v>
      </c>
      <c r="C55" s="27" t="s">
        <v>40</v>
      </c>
      <c r="D55" s="36" t="s">
        <v>216</v>
      </c>
      <c r="E55" s="27" t="s">
        <v>206</v>
      </c>
      <c r="F55" s="34">
        <v>0.002670138888888889</v>
      </c>
    </row>
    <row r="56" spans="2:6" ht="15.75">
      <c r="B56" s="27" t="s">
        <v>138</v>
      </c>
      <c r="F56" s="27" t="s">
        <v>224</v>
      </c>
    </row>
    <row r="57" ht="15.75">
      <c r="B57" s="27" t="s">
        <v>136</v>
      </c>
    </row>
    <row r="58" ht="15.75">
      <c r="B58" s="27" t="s">
        <v>151</v>
      </c>
    </row>
    <row r="59" ht="15.75">
      <c r="B59" s="27" t="s">
        <v>133</v>
      </c>
    </row>
    <row r="61" spans="2:6" ht="15.75">
      <c r="B61" s="27" t="s">
        <v>25</v>
      </c>
      <c r="C61" s="27" t="s">
        <v>41</v>
      </c>
      <c r="D61" s="36" t="s">
        <v>221</v>
      </c>
      <c r="E61" s="27" t="s">
        <v>206</v>
      </c>
      <c r="F61" s="34">
        <v>0.0029375000000000004</v>
      </c>
    </row>
    <row r="62" spans="2:6" ht="15.75">
      <c r="B62" s="27" t="s">
        <v>66</v>
      </c>
      <c r="F62" s="27" t="s">
        <v>225</v>
      </c>
    </row>
    <row r="63" ht="15.75">
      <c r="B63" s="27" t="s">
        <v>24</v>
      </c>
    </row>
    <row r="64" ht="15.75">
      <c r="B64" s="27" t="s">
        <v>28</v>
      </c>
    </row>
    <row r="65" ht="15.75">
      <c r="B65" s="27" t="s">
        <v>27</v>
      </c>
    </row>
    <row r="66" s="35" customFormat="1" ht="15.75">
      <c r="D66" s="38"/>
    </row>
    <row r="67" spans="1:6" ht="15.75">
      <c r="A67" s="33"/>
      <c r="B67" s="27" t="s">
        <v>152</v>
      </c>
      <c r="C67" s="27" t="s">
        <v>40</v>
      </c>
      <c r="D67" s="36" t="s">
        <v>220</v>
      </c>
      <c r="E67" s="27" t="s">
        <v>205</v>
      </c>
      <c r="F67" s="34">
        <v>0.0017141203703703702</v>
      </c>
    </row>
    <row r="68" spans="1:6" ht="15.75">
      <c r="A68" s="33"/>
      <c r="B68" s="27" t="s">
        <v>153</v>
      </c>
      <c r="F68" s="27" t="s">
        <v>222</v>
      </c>
    </row>
    <row r="69" spans="1:2" ht="15.75">
      <c r="A69" s="33"/>
      <c r="B69" s="27" t="s">
        <v>155</v>
      </c>
    </row>
    <row r="70" spans="1:2" ht="15.75">
      <c r="A70" s="33"/>
      <c r="B70" s="27" t="s">
        <v>159</v>
      </c>
    </row>
    <row r="71" spans="1:2" ht="15.75">
      <c r="A71" s="33"/>
      <c r="B71" s="27" t="s">
        <v>162</v>
      </c>
    </row>
    <row r="73" spans="2:6" ht="15.75">
      <c r="B73" s="27" t="s">
        <v>91</v>
      </c>
      <c r="C73" s="27" t="s">
        <v>35</v>
      </c>
      <c r="D73" s="36" t="s">
        <v>219</v>
      </c>
      <c r="E73" s="27" t="s">
        <v>205</v>
      </c>
      <c r="F73" s="34">
        <v>0.001721064814814815</v>
      </c>
    </row>
    <row r="74" spans="2:6" ht="15.75">
      <c r="B74" s="27" t="s">
        <v>107</v>
      </c>
      <c r="F74" s="27" t="s">
        <v>222</v>
      </c>
    </row>
    <row r="75" ht="15.75">
      <c r="B75" s="27" t="s">
        <v>92</v>
      </c>
    </row>
    <row r="76" ht="15.75">
      <c r="B76" s="32" t="s">
        <v>106</v>
      </c>
    </row>
    <row r="77" ht="15.75">
      <c r="B77" s="27" t="s">
        <v>89</v>
      </c>
    </row>
    <row r="79" spans="2:6" ht="15.75">
      <c r="B79" s="27" t="s">
        <v>122</v>
      </c>
      <c r="C79" s="27" t="s">
        <v>43</v>
      </c>
      <c r="D79" s="36" t="s">
        <v>217</v>
      </c>
      <c r="E79" s="27" t="s">
        <v>205</v>
      </c>
      <c r="F79" s="34">
        <v>0.0020300925925925925</v>
      </c>
    </row>
    <row r="80" spans="2:6" ht="15.75">
      <c r="B80" s="27" t="s">
        <v>204</v>
      </c>
      <c r="F80" s="27" t="s">
        <v>222</v>
      </c>
    </row>
    <row r="81" ht="15.75">
      <c r="B81" s="27" t="s">
        <v>123</v>
      </c>
    </row>
    <row r="82" ht="15.75">
      <c r="B82" s="27" t="s">
        <v>129</v>
      </c>
    </row>
    <row r="83" ht="15.75">
      <c r="B83" s="27" t="s">
        <v>177</v>
      </c>
    </row>
    <row r="85" spans="2:6" ht="15.75">
      <c r="B85" s="27" t="s">
        <v>214</v>
      </c>
      <c r="C85" s="27" t="s">
        <v>213</v>
      </c>
      <c r="D85" s="36" t="s">
        <v>218</v>
      </c>
      <c r="E85" s="27" t="s">
        <v>205</v>
      </c>
      <c r="F85" s="34">
        <v>0.002144675925925926</v>
      </c>
    </row>
    <row r="86" spans="2:6" ht="15.75">
      <c r="B86" s="27" t="s">
        <v>215</v>
      </c>
      <c r="F86" s="27" t="s">
        <v>226</v>
      </c>
    </row>
    <row r="87" ht="15.75">
      <c r="B87" s="27" t="s">
        <v>26</v>
      </c>
    </row>
    <row r="88" ht="15.75">
      <c r="B88" s="27" t="s">
        <v>67</v>
      </c>
    </row>
    <row r="89" ht="15.75">
      <c r="B89" s="27" t="s">
        <v>22</v>
      </c>
    </row>
    <row r="91" spans="2:6" ht="15.75">
      <c r="B91" s="27" t="s">
        <v>84</v>
      </c>
      <c r="C91" s="27" t="s">
        <v>36</v>
      </c>
      <c r="D91" s="36" t="s">
        <v>216</v>
      </c>
      <c r="E91" s="27" t="s">
        <v>205</v>
      </c>
      <c r="F91" s="34">
        <v>0.0021493055555555558</v>
      </c>
    </row>
    <row r="92" spans="2:6" ht="15.75">
      <c r="B92" s="27" t="s">
        <v>88</v>
      </c>
      <c r="F92" s="27" t="s">
        <v>223</v>
      </c>
    </row>
    <row r="93" ht="15.75">
      <c r="B93" s="27" t="s">
        <v>87</v>
      </c>
    </row>
    <row r="94" ht="15.75">
      <c r="B94" s="27" t="s">
        <v>85</v>
      </c>
    </row>
    <row r="95" ht="15.75">
      <c r="B95" s="27" t="s">
        <v>83</v>
      </c>
    </row>
    <row r="97" spans="2:6" ht="15.75">
      <c r="B97" s="27" t="s">
        <v>178</v>
      </c>
      <c r="C97" s="27" t="s">
        <v>40</v>
      </c>
      <c r="D97" s="36" t="s">
        <v>221</v>
      </c>
      <c r="E97" s="27" t="s">
        <v>205</v>
      </c>
      <c r="F97" s="34">
        <v>0.002258101851851852</v>
      </c>
    </row>
    <row r="98" spans="2:6" ht="15.75">
      <c r="B98" s="27" t="s">
        <v>207</v>
      </c>
      <c r="F98" s="27" t="s">
        <v>226</v>
      </c>
    </row>
    <row r="99" ht="15.75">
      <c r="B99" s="27" t="s">
        <v>158</v>
      </c>
    </row>
    <row r="100" ht="15.75">
      <c r="B100" s="27" t="s">
        <v>148</v>
      </c>
    </row>
    <row r="101" ht="15.75">
      <c r="B101" s="27" t="s">
        <v>147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 </cp:lastModifiedBy>
  <cp:lastPrinted>2006-01-21T14:07:08Z</cp:lastPrinted>
  <dcterms:created xsi:type="dcterms:W3CDTF">2005-01-07T00:42:52Z</dcterms:created>
  <dcterms:modified xsi:type="dcterms:W3CDTF">2006-01-22T19:04:52Z</dcterms:modified>
  <cp:category/>
  <cp:version/>
  <cp:contentType/>
  <cp:contentStatus/>
</cp:coreProperties>
</file>