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35" windowWidth="15360" windowHeight="7950" tabRatio="809" activeTab="0"/>
  </bookViews>
  <sheets>
    <sheet name="Deckblatt" sheetId="1" r:id="rId1"/>
    <sheet name="TN Verein StartNr" sheetId="2" r:id="rId2"/>
    <sheet name="TN Verein Staffel" sheetId="3" r:id="rId3"/>
    <sheet name="M13+12" sheetId="4" r:id="rId4"/>
    <sheet name="M11+10" sheetId="5" r:id="rId5"/>
    <sheet name="M9+8" sheetId="6" r:id="rId6"/>
    <sheet name="W13+12" sheetId="7" r:id="rId7"/>
    <sheet name="W11+10" sheetId="8" r:id="rId8"/>
    <sheet name="W9+8" sheetId="9" r:id="rId9"/>
    <sheet name="Staffel MW89" sheetId="10" r:id="rId10"/>
    <sheet name="Staffel MW1011" sheetId="11" r:id="rId11"/>
    <sheet name="Staffel MW1213" sheetId="12" r:id="rId12"/>
    <sheet name="Staffel 89" sheetId="13" r:id="rId13"/>
    <sheet name="Staffel 1011" sheetId="14" r:id="rId14"/>
    <sheet name="staffel 1213" sheetId="15" r:id="rId15"/>
  </sheets>
  <definedNames/>
  <calcPr fullCalcOnLoad="1"/>
</workbook>
</file>

<file path=xl/comments2.xml><?xml version="1.0" encoding="utf-8"?>
<comments xmlns="http://schemas.openxmlformats.org/spreadsheetml/2006/main">
  <authors>
    <author>Weigl Helmut</author>
  </authors>
  <commentList>
    <comment ref="D2" authorId="0">
      <text>
        <r>
          <rPr>
            <b/>
            <sz val="8"/>
            <rFont val="Tahoma"/>
            <family val="0"/>
          </rPr>
          <t>4 STELLIG
EINGEBEN</t>
        </r>
      </text>
    </comment>
  </commentList>
</comments>
</file>

<file path=xl/comments3.xml><?xml version="1.0" encoding="utf-8"?>
<comments xmlns="http://schemas.openxmlformats.org/spreadsheetml/2006/main">
  <authors>
    <author>Weigl Helmut</author>
  </authors>
  <commentList>
    <comment ref="D2" authorId="0">
      <text>
        <r>
          <rPr>
            <b/>
            <sz val="8"/>
            <rFont val="Tahoma"/>
            <family val="0"/>
          </rPr>
          <t>4 STELLIG
EINGEBEN</t>
        </r>
      </text>
    </comment>
  </commentList>
</comments>
</file>

<file path=xl/comments6.xml><?xml version="1.0" encoding="utf-8"?>
<comments xmlns="http://schemas.openxmlformats.org/spreadsheetml/2006/main">
  <authors>
    <author>Weigl</author>
  </authors>
  <commentList>
    <comment ref="D24" authorId="0">
      <text>
        <r>
          <rPr>
            <b/>
            <sz val="8"/>
            <rFont val="Tahoma"/>
            <family val="0"/>
          </rPr>
          <t>und jünger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Weigl</author>
  </authors>
  <commentList>
    <comment ref="D25" authorId="0">
      <text>
        <r>
          <rPr>
            <b/>
            <sz val="8"/>
            <rFont val="Tahoma"/>
            <family val="0"/>
          </rPr>
          <t>und jünger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<sst xmlns="http://schemas.openxmlformats.org/spreadsheetml/2006/main" count="1677" uniqueCount="190">
  <si>
    <t>Nr.</t>
  </si>
  <si>
    <t>Name Vorname</t>
  </si>
  <si>
    <t>Sprint</t>
  </si>
  <si>
    <t>Zeit</t>
  </si>
  <si>
    <t>Pkte</t>
  </si>
  <si>
    <t>Anz</t>
  </si>
  <si>
    <t>Pk</t>
  </si>
  <si>
    <t>Hürden</t>
  </si>
  <si>
    <t>Su</t>
  </si>
  <si>
    <t>Ziel</t>
  </si>
  <si>
    <t>Medizinball</t>
  </si>
  <si>
    <t>W1</t>
  </si>
  <si>
    <t>W2</t>
  </si>
  <si>
    <t>W3</t>
  </si>
  <si>
    <t xml:space="preserve"> </t>
  </si>
  <si>
    <t>WA</t>
  </si>
  <si>
    <t>REG</t>
  </si>
  <si>
    <t>HUN</t>
  </si>
  <si>
    <t>BOG</t>
  </si>
  <si>
    <t>RHÜ</t>
  </si>
  <si>
    <t>PLA</t>
  </si>
  <si>
    <t>DEG</t>
  </si>
  <si>
    <t>SR</t>
  </si>
  <si>
    <t>TV Wallersdorf</t>
  </si>
  <si>
    <t>TSV Regen</t>
  </si>
  <si>
    <t>TSV Plattling</t>
  </si>
  <si>
    <t>LC Tanne Hunderdorf</t>
  </si>
  <si>
    <t>TSV Regenhütte</t>
  </si>
  <si>
    <t>FTSV Straubing</t>
  </si>
  <si>
    <t>TSV Bogen</t>
  </si>
  <si>
    <t>Teilnehmende Vereine</t>
  </si>
  <si>
    <t>TSV Deggendorf</t>
  </si>
  <si>
    <t>M</t>
  </si>
  <si>
    <t>W</t>
  </si>
  <si>
    <t>GESAMT</t>
  </si>
  <si>
    <t>Speed Bounce</t>
  </si>
  <si>
    <t>Weit-      spr.</t>
  </si>
  <si>
    <t>Ver            ein</t>
  </si>
  <si>
    <t>3 V.</t>
  </si>
  <si>
    <t>Ges.   Sum.</t>
  </si>
  <si>
    <t>Ergebnisliste</t>
  </si>
  <si>
    <t>GES</t>
  </si>
  <si>
    <t>JG</t>
  </si>
  <si>
    <t>NAME VORNAME</t>
  </si>
  <si>
    <t>VEREIN</t>
  </si>
  <si>
    <t>AK</t>
  </si>
  <si>
    <t>JAHRGANG</t>
  </si>
  <si>
    <t>STNR</t>
  </si>
  <si>
    <t>TEILNEHMERLISTE WINTERPOWER SR</t>
  </si>
  <si>
    <t>Drunter und drüber Staffel M/W 8/9</t>
  </si>
  <si>
    <t>ZEIT</t>
  </si>
  <si>
    <t>PLATZ</t>
  </si>
  <si>
    <t>Winterpower I am 24. Januar 2009 in Straubing, Turnhalle St. Josef</t>
  </si>
  <si>
    <t>bei Verein bitte nur Kürzel eingeben</t>
  </si>
  <si>
    <t>WAL</t>
  </si>
  <si>
    <t>Jahrgang bitte 4-stelling eingeben, bei AK noch W oder M ergänzen</t>
  </si>
  <si>
    <t>Schön Sophia</t>
  </si>
  <si>
    <t>Beck Maxi</t>
  </si>
  <si>
    <t>Krajnc Laura</t>
  </si>
  <si>
    <t>Ebner Bianca</t>
  </si>
  <si>
    <t>Bogner Niklas</t>
  </si>
  <si>
    <t>Bogner Kathrin</t>
  </si>
  <si>
    <t>Brunner Adriana</t>
  </si>
  <si>
    <t>Benzinger Tina</t>
  </si>
  <si>
    <t>Schön Jonas</t>
  </si>
  <si>
    <t>Beck Teresa</t>
  </si>
  <si>
    <t>Zagel Max</t>
  </si>
  <si>
    <t>Hartwig Clara</t>
  </si>
  <si>
    <t>Zagel Anna</t>
  </si>
  <si>
    <t>Landl Maximilian</t>
  </si>
  <si>
    <t>Reitberger Adrian</t>
  </si>
  <si>
    <t>Schiller Nicolei</t>
  </si>
  <si>
    <t>Probst Sofie</t>
  </si>
  <si>
    <t>Geist Julia</t>
  </si>
  <si>
    <t>Reitberger Natalie</t>
  </si>
  <si>
    <t>Schubert Sophie</t>
  </si>
  <si>
    <t>Schiller Laura-Sophie</t>
  </si>
  <si>
    <t>Holzhauser Denise</t>
  </si>
  <si>
    <t>SCH</t>
  </si>
  <si>
    <t>SV SCHÖLLNACH</t>
  </si>
  <si>
    <t>Hurt Katrin</t>
  </si>
  <si>
    <t>Lichtinger Dominik</t>
  </si>
  <si>
    <t>Fischer Lucas</t>
  </si>
  <si>
    <t>Reitberger Florian</t>
  </si>
  <si>
    <t>Reitberger Dominic</t>
  </si>
  <si>
    <t>Dollinger Marco</t>
  </si>
  <si>
    <t>Stangl Josua</t>
  </si>
  <si>
    <t xml:space="preserve"> Dausch Timo</t>
  </si>
  <si>
    <t>Freymadl Mario</t>
  </si>
  <si>
    <t>Radspieler Hanna</t>
  </si>
  <si>
    <t>Sepaintner Alisia</t>
  </si>
  <si>
    <t>Weig Christina</t>
  </si>
  <si>
    <t>Schmid Christina</t>
  </si>
  <si>
    <t>Baumgartner Andrea</t>
  </si>
  <si>
    <t>Ast Simone</t>
  </si>
  <si>
    <t>Krinner Sandra</t>
  </si>
  <si>
    <t>Stifter Julia</t>
  </si>
  <si>
    <t>Hanrieder Maria</t>
  </si>
  <si>
    <t>Eickmeyer Lukas</t>
  </si>
  <si>
    <t>Schmid Florian</t>
  </si>
  <si>
    <t>Kraus Tobias</t>
  </si>
  <si>
    <t>Rottbauer Lukas</t>
  </si>
  <si>
    <t>Götz Anne</t>
  </si>
  <si>
    <t>Schuster Hannah</t>
  </si>
  <si>
    <t>Pledl Alissa  </t>
  </si>
  <si>
    <t>Mader Veronika  </t>
  </si>
  <si>
    <t>Treml Julia    </t>
  </si>
  <si>
    <t>Wittenzellner Laura       </t>
  </si>
  <si>
    <t>Stoiber Carina    </t>
  </si>
  <si>
    <t>Muckenschnabl Daniela         </t>
  </si>
  <si>
    <t>Färber Natalie   </t>
  </si>
  <si>
    <t>Fellermeier Kajetan     </t>
  </si>
  <si>
    <t>Machl, Thomas</t>
  </si>
  <si>
    <t>Artmann, Felix</t>
  </si>
  <si>
    <t>Kerschl, Christian</t>
  </si>
  <si>
    <t>Bär, Rahel</t>
  </si>
  <si>
    <t>Ambros, Jessica</t>
  </si>
  <si>
    <t>Kerschl, Kathrin</t>
  </si>
  <si>
    <t>Mitterdorfer, Lena</t>
  </si>
  <si>
    <t>Baronner Sandy</t>
  </si>
  <si>
    <t>Huber Tanja</t>
  </si>
  <si>
    <t>Wimmer Katharina</t>
  </si>
  <si>
    <t>Zeitzler Luise</t>
  </si>
  <si>
    <t>Miller Lena</t>
  </si>
  <si>
    <t>Krampfl Johanna</t>
  </si>
  <si>
    <t>Kopp Lena</t>
  </si>
  <si>
    <t>Seifert Jana</t>
  </si>
  <si>
    <t>Straubinger Florian</t>
  </si>
  <si>
    <t>Kurze Maurice</t>
  </si>
  <si>
    <t>Schuster Andreas</t>
  </si>
  <si>
    <t>Brandl Stefan</t>
  </si>
  <si>
    <t>Martel Paul</t>
  </si>
  <si>
    <t>Maximovitsch Leo</t>
  </si>
  <si>
    <t>Schuster Sebastian</t>
  </si>
  <si>
    <t>Seltner Jasmin</t>
  </si>
  <si>
    <t>Pielmeier Sebastian</t>
  </si>
  <si>
    <t>Pielmeier Hanna</t>
  </si>
  <si>
    <t>Ammer Ludwig</t>
  </si>
  <si>
    <t>Eiglmeier Lukas</t>
  </si>
  <si>
    <t>Groll Kilian</t>
  </si>
  <si>
    <t>Mühlehner Lukas</t>
  </si>
  <si>
    <t>Pervan Michael</t>
  </si>
  <si>
    <t>Schweiger Jakob</t>
  </si>
  <si>
    <t>Schneeweiss Carli</t>
  </si>
  <si>
    <t>Seng Maxi</t>
  </si>
  <si>
    <t>Dirscherl Jakob</t>
  </si>
  <si>
    <t>Horn Luis</t>
  </si>
  <si>
    <t>Dragan Sixten</t>
  </si>
  <si>
    <t>Hubl Florian</t>
  </si>
  <si>
    <t>Spranger Hannes</t>
  </si>
  <si>
    <t>Wiesmüller Michael</t>
  </si>
  <si>
    <t>Felber Constanze</t>
  </si>
  <si>
    <t>Scheibler Leoni</t>
  </si>
  <si>
    <t>Ebel Judith</t>
  </si>
  <si>
    <t>Maier Sophia</t>
  </si>
  <si>
    <t>Fakhretine Najda</t>
  </si>
  <si>
    <t>Pleischl Johannes</t>
  </si>
  <si>
    <t>Schneeweiss Peter</t>
  </si>
  <si>
    <t>Scholtis Janik</t>
  </si>
  <si>
    <t>Brkovic Sabine</t>
  </si>
  <si>
    <t>Dirscherl Pauline</t>
  </si>
  <si>
    <t>Eiglmeier Jasmin</t>
  </si>
  <si>
    <t>Gimpel Melanie</t>
  </si>
  <si>
    <t>Mader Karin</t>
  </si>
  <si>
    <t>Rösner Verena</t>
  </si>
  <si>
    <t>Knepper Tom</t>
  </si>
  <si>
    <t>Pervan Philipp</t>
  </si>
  <si>
    <t>Rieder Maxi</t>
  </si>
  <si>
    <t>Würtz Dennis</t>
  </si>
  <si>
    <t>Dragan Jana</t>
  </si>
  <si>
    <t>Lermer Birgit</t>
  </si>
  <si>
    <t>Mounten Chantal</t>
  </si>
  <si>
    <t>Scheer Daniel</t>
  </si>
  <si>
    <t>Dausch Timo</t>
  </si>
  <si>
    <t>Muster Fam/Vorn</t>
  </si>
  <si>
    <t>Verein</t>
  </si>
  <si>
    <t>Drunter und drüber Staffel M/W 10/11</t>
  </si>
  <si>
    <t>Drunter und drüber Staffel M/W 12/13</t>
  </si>
  <si>
    <t>WAL 1</t>
  </si>
  <si>
    <t>BOG 2</t>
  </si>
  <si>
    <t>BOG 1</t>
  </si>
  <si>
    <t>REG 1</t>
  </si>
  <si>
    <t>SCH 1</t>
  </si>
  <si>
    <t>SR 1</t>
  </si>
  <si>
    <t>SR 2</t>
  </si>
  <si>
    <t>SR 3</t>
  </si>
  <si>
    <t>SR 4</t>
  </si>
  <si>
    <t>PLA 1</t>
  </si>
  <si>
    <t>DEG 1</t>
  </si>
  <si>
    <t>n.A.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</si>
</sst>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0"/>
    <numFmt numFmtId="179" formatCode="yyyy"/>
  </numFmts>
  <fonts count="20">
    <font>
      <sz val="10"/>
      <name val="Arial"/>
      <family val="0"/>
    </font>
    <font>
      <b/>
      <sz val="10"/>
      <name val="Arial"/>
      <family val="2"/>
    </font>
    <font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b/>
      <sz val="15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4"/>
      <name val="Arial"/>
      <family val="2"/>
    </font>
    <font>
      <i/>
      <sz val="7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1" fillId="2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 applyProtection="1">
      <alignment horizontal="center"/>
      <protection hidden="1"/>
    </xf>
    <xf numFmtId="172" fontId="0" fillId="3" borderId="1" xfId="0" applyNumberForma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1" fillId="5" borderId="1" xfId="0" applyNumberFormat="1" applyFont="1" applyFill="1" applyBorder="1" applyAlignment="1">
      <alignment horizontal="center"/>
    </xf>
    <xf numFmtId="172" fontId="1" fillId="6" borderId="1" xfId="0" applyNumberFormat="1" applyFont="1" applyFill="1" applyBorder="1" applyAlignment="1">
      <alignment horizontal="center"/>
    </xf>
    <xf numFmtId="172" fontId="1" fillId="7" borderId="1" xfId="0" applyNumberFormat="1" applyFont="1" applyFill="1" applyBorder="1" applyAlignment="1">
      <alignment horizontal="center"/>
    </xf>
    <xf numFmtId="172" fontId="1" fillId="8" borderId="1" xfId="0" applyNumberFormat="1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9" borderId="1" xfId="0" applyFont="1" applyFill="1" applyBorder="1" applyAlignment="1">
      <alignment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72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3" xfId="0" applyFont="1" applyBorder="1" applyAlignment="1">
      <alignment vertical="top" wrapText="1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8" fontId="4" fillId="2" borderId="6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 quotePrefix="1">
      <alignment horizontal="center"/>
    </xf>
    <xf numFmtId="0" fontId="16" fillId="2" borderId="4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7" fontId="0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7" fontId="16" fillId="0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47" fontId="0" fillId="0" borderId="8" xfId="0" applyNumberFormat="1" applyFont="1" applyFill="1" applyBorder="1" applyAlignment="1">
      <alignment horizontal="center" vertical="center"/>
    </xf>
    <xf numFmtId="47" fontId="0" fillId="0" borderId="3" xfId="0" applyNumberFormat="1" applyFont="1" applyFill="1" applyBorder="1" applyAlignment="1">
      <alignment horizontal="center" vertical="center"/>
    </xf>
    <xf numFmtId="4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workbookViewId="0" topLeftCell="A1">
      <selection activeCell="A2" sqref="A2:P2"/>
    </sheetView>
  </sheetViews>
  <sheetFormatPr defaultColWidth="11.421875" defaultRowHeight="12.75"/>
  <cols>
    <col min="1" max="1" width="3.7109375" style="0" customWidth="1"/>
    <col min="2" max="8" width="6.421875" style="0" customWidth="1"/>
    <col min="9" max="9" width="17.00390625" style="0" customWidth="1"/>
    <col min="10" max="16" width="6.421875" style="0" customWidth="1"/>
  </cols>
  <sheetData>
    <row r="1" spans="1:16" ht="20.25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90.75">
      <c r="A2" s="130" t="s">
        <v>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ht="12" customHeight="1"/>
    <row r="4" s="21" customFormat="1" ht="15"/>
    <row r="5" spans="6:12" s="21" customFormat="1" ht="15.75">
      <c r="F5" s="102" t="s">
        <v>30</v>
      </c>
      <c r="G5" s="103"/>
      <c r="H5" s="103"/>
      <c r="I5" s="103"/>
      <c r="J5" s="103"/>
      <c r="K5" s="103"/>
      <c r="L5" s="104"/>
    </row>
    <row r="6" spans="6:12" s="21" customFormat="1" ht="15.75">
      <c r="F6" s="79"/>
      <c r="G6" s="80"/>
      <c r="H6" s="80"/>
      <c r="I6" s="105"/>
      <c r="J6" s="26" t="s">
        <v>32</v>
      </c>
      <c r="K6" s="27" t="s">
        <v>33</v>
      </c>
      <c r="L6" s="28" t="s">
        <v>41</v>
      </c>
    </row>
    <row r="7" spans="6:12" s="21" customFormat="1" ht="15">
      <c r="F7" s="22" t="s">
        <v>15</v>
      </c>
      <c r="G7" s="98" t="s">
        <v>23</v>
      </c>
      <c r="H7" s="99"/>
      <c r="I7" s="100"/>
      <c r="J7" s="22">
        <v>7</v>
      </c>
      <c r="K7" s="22">
        <v>9</v>
      </c>
      <c r="L7" s="25">
        <f>J7+K7</f>
        <v>16</v>
      </c>
    </row>
    <row r="8" spans="6:12" s="21" customFormat="1" ht="15">
      <c r="F8" s="22" t="s">
        <v>19</v>
      </c>
      <c r="G8" s="98" t="s">
        <v>27</v>
      </c>
      <c r="H8" s="99"/>
      <c r="I8" s="100"/>
      <c r="J8" s="22">
        <v>0</v>
      </c>
      <c r="K8" s="22">
        <v>0</v>
      </c>
      <c r="L8" s="25">
        <f aca="true" t="shared" si="0" ref="L8:L15">J8+K8</f>
        <v>0</v>
      </c>
    </row>
    <row r="9" spans="6:12" s="21" customFormat="1" ht="15">
      <c r="F9" s="22" t="s">
        <v>22</v>
      </c>
      <c r="G9" s="98" t="s">
        <v>28</v>
      </c>
      <c r="H9" s="99"/>
      <c r="I9" s="100"/>
      <c r="J9" s="22">
        <v>26</v>
      </c>
      <c r="K9" s="22">
        <v>24</v>
      </c>
      <c r="L9" s="25">
        <f t="shared" si="0"/>
        <v>50</v>
      </c>
    </row>
    <row r="10" spans="6:12" s="21" customFormat="1" ht="15">
      <c r="F10" s="22" t="s">
        <v>20</v>
      </c>
      <c r="G10" s="98" t="s">
        <v>25</v>
      </c>
      <c r="H10" s="99"/>
      <c r="I10" s="100"/>
      <c r="J10" s="22">
        <v>7</v>
      </c>
      <c r="K10" s="22">
        <v>8</v>
      </c>
      <c r="L10" s="25">
        <f t="shared" si="0"/>
        <v>15</v>
      </c>
    </row>
    <row r="11" spans="6:12" s="21" customFormat="1" ht="15">
      <c r="F11" s="22" t="s">
        <v>18</v>
      </c>
      <c r="G11" s="98" t="s">
        <v>29</v>
      </c>
      <c r="H11" s="99"/>
      <c r="I11" s="100"/>
      <c r="J11" s="22">
        <v>5</v>
      </c>
      <c r="K11" s="22">
        <v>4</v>
      </c>
      <c r="L11" s="25">
        <f t="shared" si="0"/>
        <v>9</v>
      </c>
    </row>
    <row r="12" spans="6:12" s="21" customFormat="1" ht="15">
      <c r="F12" s="22" t="s">
        <v>16</v>
      </c>
      <c r="G12" s="98" t="s">
        <v>24</v>
      </c>
      <c r="H12" s="99"/>
      <c r="I12" s="100"/>
      <c r="J12" s="22">
        <v>1</v>
      </c>
      <c r="K12" s="22">
        <v>7</v>
      </c>
      <c r="L12" s="25">
        <f t="shared" si="0"/>
        <v>8</v>
      </c>
    </row>
    <row r="13" spans="6:12" s="21" customFormat="1" ht="15">
      <c r="F13" s="22" t="s">
        <v>21</v>
      </c>
      <c r="G13" s="98" t="s">
        <v>31</v>
      </c>
      <c r="H13" s="99"/>
      <c r="I13" s="100"/>
      <c r="J13" s="22">
        <v>3</v>
      </c>
      <c r="K13" s="22">
        <v>4</v>
      </c>
      <c r="L13" s="25">
        <f t="shared" si="0"/>
        <v>7</v>
      </c>
    </row>
    <row r="14" spans="6:12" s="21" customFormat="1" ht="15">
      <c r="F14" s="22" t="s">
        <v>78</v>
      </c>
      <c r="G14" s="98" t="s">
        <v>79</v>
      </c>
      <c r="H14" s="99"/>
      <c r="I14" s="100"/>
      <c r="J14" s="22">
        <v>3</v>
      </c>
      <c r="K14" s="22">
        <v>6</v>
      </c>
      <c r="L14" s="25">
        <f t="shared" si="0"/>
        <v>9</v>
      </c>
    </row>
    <row r="15" spans="6:12" s="21" customFormat="1" ht="15">
      <c r="F15" s="22" t="s">
        <v>17</v>
      </c>
      <c r="G15" s="98" t="s">
        <v>26</v>
      </c>
      <c r="H15" s="99"/>
      <c r="I15" s="100"/>
      <c r="J15" s="22">
        <v>0</v>
      </c>
      <c r="K15" s="22">
        <v>0</v>
      </c>
      <c r="L15" s="25">
        <f t="shared" si="0"/>
        <v>0</v>
      </c>
    </row>
    <row r="16" spans="6:12" s="21" customFormat="1" ht="15">
      <c r="F16" s="79" t="s">
        <v>34</v>
      </c>
      <c r="G16" s="80"/>
      <c r="H16" s="80"/>
      <c r="I16" s="105"/>
      <c r="J16" s="25">
        <f>SUM(J7:J15)</f>
        <v>52</v>
      </c>
      <c r="K16" s="25">
        <f>SUM(K7:K15)</f>
        <v>62</v>
      </c>
      <c r="L16" s="25">
        <f>SUM(L7:L15)</f>
        <v>114</v>
      </c>
    </row>
    <row r="17" s="21" customFormat="1" ht="15"/>
    <row r="18" s="21" customFormat="1" ht="15"/>
    <row r="19" spans="6:12" s="21" customFormat="1" ht="15">
      <c r="F19" s="96"/>
      <c r="G19" s="97"/>
      <c r="H19" s="97"/>
      <c r="I19" s="97"/>
      <c r="J19" s="97"/>
      <c r="K19" s="97"/>
      <c r="L19" s="97"/>
    </row>
    <row r="20" spans="6:12" ht="12.75">
      <c r="F20" s="97"/>
      <c r="G20" s="97"/>
      <c r="H20" s="97"/>
      <c r="I20" s="97"/>
      <c r="J20" s="97"/>
      <c r="K20" s="97"/>
      <c r="L20" s="97"/>
    </row>
    <row r="21" spans="6:12" ht="12.75">
      <c r="F21" s="97"/>
      <c r="G21" s="97"/>
      <c r="H21" s="97"/>
      <c r="I21" s="97"/>
      <c r="J21" s="97"/>
      <c r="K21" s="97"/>
      <c r="L21" s="97"/>
    </row>
    <row r="22" spans="6:12" ht="12.75">
      <c r="F22" s="97"/>
      <c r="G22" s="97"/>
      <c r="H22" s="97"/>
      <c r="I22" s="97"/>
      <c r="J22" s="97"/>
      <c r="K22" s="97"/>
      <c r="L22" s="97"/>
    </row>
    <row r="23" spans="6:12" ht="12.75">
      <c r="F23" s="97"/>
      <c r="G23" s="97"/>
      <c r="H23" s="97"/>
      <c r="I23" s="97"/>
      <c r="J23" s="97"/>
      <c r="K23" s="97"/>
      <c r="L23" s="97"/>
    </row>
    <row r="24" spans="6:12" ht="12.75">
      <c r="F24" s="97"/>
      <c r="G24" s="97"/>
      <c r="H24" s="97"/>
      <c r="I24" s="97"/>
      <c r="J24" s="97"/>
      <c r="K24" s="97"/>
      <c r="L24" s="97"/>
    </row>
    <row r="25" spans="6:12" ht="12.75">
      <c r="F25" s="97"/>
      <c r="G25" s="97"/>
      <c r="H25" s="97"/>
      <c r="I25" s="97"/>
      <c r="J25" s="97"/>
      <c r="K25" s="97"/>
      <c r="L25" s="97"/>
    </row>
    <row r="26" spans="6:12" ht="12.75">
      <c r="F26" s="97"/>
      <c r="G26" s="97"/>
      <c r="H26" s="97"/>
      <c r="I26" s="97"/>
      <c r="J26" s="97"/>
      <c r="K26" s="97"/>
      <c r="L26" s="97"/>
    </row>
  </sheetData>
  <mergeCells count="15">
    <mergeCell ref="F16:I16"/>
    <mergeCell ref="G12:I12"/>
    <mergeCell ref="G13:I13"/>
    <mergeCell ref="G15:I15"/>
    <mergeCell ref="G14:I14"/>
    <mergeCell ref="F19:L26"/>
    <mergeCell ref="G11:I11"/>
    <mergeCell ref="A1:P1"/>
    <mergeCell ref="A2:P2"/>
    <mergeCell ref="F5:L5"/>
    <mergeCell ref="G7:I7"/>
    <mergeCell ref="F6:I6"/>
    <mergeCell ref="G8:I8"/>
    <mergeCell ref="G9:I9"/>
    <mergeCell ref="G10:I10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F1"/>
    </sheetView>
  </sheetViews>
  <sheetFormatPr defaultColWidth="11.421875" defaultRowHeight="12.75"/>
  <cols>
    <col min="2" max="2" width="20.8515625" style="0" customWidth="1"/>
  </cols>
  <sheetData>
    <row r="1" spans="1:6" ht="18">
      <c r="A1" s="119" t="s">
        <v>49</v>
      </c>
      <c r="B1" s="119"/>
      <c r="C1" s="119"/>
      <c r="D1" s="119"/>
      <c r="E1" s="119"/>
      <c r="F1" s="119"/>
    </row>
    <row r="2" spans="1:6" ht="14.25">
      <c r="A2" s="57" t="s">
        <v>47</v>
      </c>
      <c r="B2" s="58" t="s">
        <v>43</v>
      </c>
      <c r="C2" s="58" t="s">
        <v>44</v>
      </c>
      <c r="D2" s="58" t="s">
        <v>46</v>
      </c>
      <c r="E2" s="58" t="s">
        <v>51</v>
      </c>
      <c r="F2" s="58" t="s">
        <v>50</v>
      </c>
    </row>
    <row r="3" spans="1:6" ht="16.5">
      <c r="A3" s="65">
        <v>308</v>
      </c>
      <c r="B3" s="68" t="s">
        <v>70</v>
      </c>
      <c r="C3" s="67" t="s">
        <v>182</v>
      </c>
      <c r="D3" s="60">
        <v>2001</v>
      </c>
      <c r="E3" s="116">
        <v>5</v>
      </c>
      <c r="F3" s="115">
        <v>0.0023694444444444444</v>
      </c>
    </row>
    <row r="4" spans="1:6" ht="16.5">
      <c r="A4" s="65">
        <v>306</v>
      </c>
      <c r="B4" s="68" t="s">
        <v>73</v>
      </c>
      <c r="C4" s="67" t="s">
        <v>78</v>
      </c>
      <c r="D4" s="60">
        <v>2000</v>
      </c>
      <c r="E4" s="117"/>
      <c r="F4" s="113"/>
    </row>
    <row r="5" spans="1:6" ht="16.5">
      <c r="A5" s="65">
        <v>307</v>
      </c>
      <c r="B5" s="68" t="s">
        <v>69</v>
      </c>
      <c r="C5" s="67" t="s">
        <v>78</v>
      </c>
      <c r="D5" s="60">
        <v>2001</v>
      </c>
      <c r="E5" s="117"/>
      <c r="F5" s="113"/>
    </row>
    <row r="6" spans="1:6" ht="16.5">
      <c r="A6" s="65">
        <v>309</v>
      </c>
      <c r="B6" s="68" t="s">
        <v>72</v>
      </c>
      <c r="C6" s="67" t="s">
        <v>78</v>
      </c>
      <c r="D6" s="60">
        <v>2001</v>
      </c>
      <c r="E6" s="117"/>
      <c r="F6" s="113"/>
    </row>
    <row r="7" spans="1:6" ht="16.5">
      <c r="A7" s="65">
        <v>305</v>
      </c>
      <c r="B7" s="68" t="s">
        <v>71</v>
      </c>
      <c r="C7" s="67" t="s">
        <v>78</v>
      </c>
      <c r="D7" s="60">
        <v>2000</v>
      </c>
      <c r="E7" s="118"/>
      <c r="F7" s="114"/>
    </row>
    <row r="8" spans="1:6" ht="12.75">
      <c r="A8" s="55"/>
      <c r="B8" s="55"/>
      <c r="C8" s="56"/>
      <c r="D8" s="56"/>
      <c r="E8" s="56"/>
      <c r="F8" s="56"/>
    </row>
    <row r="9" spans="1:6" ht="12.75">
      <c r="A9" s="55"/>
      <c r="B9" s="55"/>
      <c r="C9" s="56"/>
      <c r="D9" s="56"/>
      <c r="E9" s="56"/>
      <c r="F9" s="56"/>
    </row>
    <row r="10" spans="1:6" ht="16.5">
      <c r="A10" s="65">
        <v>286</v>
      </c>
      <c r="B10" s="66" t="s">
        <v>138</v>
      </c>
      <c r="C10" s="67" t="s">
        <v>183</v>
      </c>
      <c r="D10" s="40">
        <v>2001</v>
      </c>
      <c r="E10" s="116">
        <v>2</v>
      </c>
      <c r="F10" s="115">
        <v>0.0020486111111111113</v>
      </c>
    </row>
    <row r="11" spans="1:6" ht="16.5">
      <c r="A11" s="65">
        <v>291</v>
      </c>
      <c r="B11" s="66" t="s">
        <v>143</v>
      </c>
      <c r="C11" s="67" t="s">
        <v>22</v>
      </c>
      <c r="D11" s="40">
        <v>2001</v>
      </c>
      <c r="E11" s="117"/>
      <c r="F11" s="113"/>
    </row>
    <row r="12" spans="1:6" ht="16.5">
      <c r="A12" s="65">
        <v>279</v>
      </c>
      <c r="B12" s="66" t="s">
        <v>81</v>
      </c>
      <c r="C12" s="67" t="s">
        <v>22</v>
      </c>
      <c r="D12" s="40">
        <v>2000</v>
      </c>
      <c r="E12" s="117"/>
      <c r="F12" s="113"/>
    </row>
    <row r="13" spans="1:6" ht="16.5">
      <c r="A13" s="65">
        <v>280</v>
      </c>
      <c r="B13" s="66" t="s">
        <v>145</v>
      </c>
      <c r="C13" s="67" t="s">
        <v>22</v>
      </c>
      <c r="D13" s="46">
        <v>2000</v>
      </c>
      <c r="E13" s="117"/>
      <c r="F13" s="113"/>
    </row>
    <row r="14" spans="1:6" ht="16.5">
      <c r="A14" s="65">
        <v>285</v>
      </c>
      <c r="B14" s="66" t="s">
        <v>137</v>
      </c>
      <c r="C14" s="67" t="s">
        <v>22</v>
      </c>
      <c r="D14" s="40">
        <v>2001</v>
      </c>
      <c r="E14" s="118"/>
      <c r="F14" s="114"/>
    </row>
    <row r="15" spans="1:6" ht="12.75">
      <c r="A15" s="55"/>
      <c r="B15" s="55"/>
      <c r="C15" s="56"/>
      <c r="D15" s="56"/>
      <c r="E15" s="56"/>
      <c r="F15" s="56"/>
    </row>
    <row r="16" spans="1:6" ht="12.75">
      <c r="A16" s="55"/>
      <c r="B16" s="55"/>
      <c r="C16" s="56"/>
      <c r="D16" s="56"/>
      <c r="E16" s="56"/>
      <c r="F16" s="56"/>
    </row>
    <row r="17" spans="1:6" ht="16.5">
      <c r="A17" s="65">
        <v>295</v>
      </c>
      <c r="B17" s="66" t="s">
        <v>151</v>
      </c>
      <c r="C17" s="67" t="s">
        <v>184</v>
      </c>
      <c r="D17" s="40">
        <v>2001</v>
      </c>
      <c r="E17" s="116">
        <v>6</v>
      </c>
      <c r="F17" s="115">
        <v>0.0024258101851851854</v>
      </c>
    </row>
    <row r="18" spans="1:6" ht="16.5">
      <c r="A18" s="65">
        <v>292</v>
      </c>
      <c r="B18" s="66" t="s">
        <v>144</v>
      </c>
      <c r="C18" s="67" t="s">
        <v>22</v>
      </c>
      <c r="D18" s="40">
        <v>2001</v>
      </c>
      <c r="E18" s="117"/>
      <c r="F18" s="113"/>
    </row>
    <row r="19" spans="1:6" ht="16.5">
      <c r="A19" s="65">
        <v>287</v>
      </c>
      <c r="B19" s="66" t="s">
        <v>139</v>
      </c>
      <c r="C19" s="67" t="s">
        <v>22</v>
      </c>
      <c r="D19" s="40">
        <v>2001</v>
      </c>
      <c r="E19" s="117"/>
      <c r="F19" s="113"/>
    </row>
    <row r="20" spans="1:6" ht="16.5">
      <c r="A20" s="65">
        <v>290</v>
      </c>
      <c r="B20" s="66" t="s">
        <v>142</v>
      </c>
      <c r="C20" s="67" t="s">
        <v>22</v>
      </c>
      <c r="D20" s="40">
        <v>2001</v>
      </c>
      <c r="E20" s="117"/>
      <c r="F20" s="113"/>
    </row>
    <row r="21" spans="1:6" ht="16.5">
      <c r="A21" s="65">
        <v>282</v>
      </c>
      <c r="B21" s="66" t="s">
        <v>61</v>
      </c>
      <c r="C21" s="67" t="s">
        <v>22</v>
      </c>
      <c r="D21" s="40">
        <v>2000</v>
      </c>
      <c r="E21" s="118"/>
      <c r="F21" s="114"/>
    </row>
    <row r="22" spans="1:6" ht="12.75">
      <c r="A22" s="55"/>
      <c r="B22" s="55"/>
      <c r="C22" s="56"/>
      <c r="D22" s="56"/>
      <c r="E22" s="56"/>
      <c r="F22" s="56"/>
    </row>
    <row r="23" spans="1:6" ht="12.75">
      <c r="A23" s="55"/>
      <c r="B23" s="55"/>
      <c r="C23" s="56"/>
      <c r="D23" s="56"/>
      <c r="E23" s="56"/>
      <c r="F23" s="56"/>
    </row>
    <row r="24" spans="1:6" ht="16.5">
      <c r="A24" s="65">
        <v>278</v>
      </c>
      <c r="B24" s="66" t="s">
        <v>60</v>
      </c>
      <c r="C24" s="67" t="s">
        <v>185</v>
      </c>
      <c r="D24" s="40">
        <v>2000</v>
      </c>
      <c r="E24" s="116">
        <v>1</v>
      </c>
      <c r="F24" s="115">
        <v>0.002036689814814815</v>
      </c>
    </row>
    <row r="25" spans="1:6" ht="16.5">
      <c r="A25" s="65">
        <v>284</v>
      </c>
      <c r="B25" s="66" t="s">
        <v>64</v>
      </c>
      <c r="C25" s="67" t="s">
        <v>22</v>
      </c>
      <c r="D25" s="40">
        <v>2001</v>
      </c>
      <c r="E25" s="117"/>
      <c r="F25" s="113"/>
    </row>
    <row r="26" spans="1:6" ht="16.5">
      <c r="A26" s="65">
        <v>293</v>
      </c>
      <c r="B26" s="66" t="s">
        <v>62</v>
      </c>
      <c r="C26" s="67" t="s">
        <v>22</v>
      </c>
      <c r="D26" s="40">
        <v>2001</v>
      </c>
      <c r="E26" s="117"/>
      <c r="F26" s="113"/>
    </row>
    <row r="27" spans="1:6" ht="16.5">
      <c r="A27" s="65">
        <v>299</v>
      </c>
      <c r="B27" s="66" t="s">
        <v>65</v>
      </c>
      <c r="C27" s="67" t="s">
        <v>22</v>
      </c>
      <c r="D27" s="40">
        <v>2002</v>
      </c>
      <c r="E27" s="117"/>
      <c r="F27" s="113"/>
    </row>
    <row r="28" spans="1:6" ht="16.5">
      <c r="A28" s="65">
        <v>294</v>
      </c>
      <c r="B28" s="66" t="s">
        <v>63</v>
      </c>
      <c r="C28" s="67" t="s">
        <v>22</v>
      </c>
      <c r="D28" s="40">
        <v>2001</v>
      </c>
      <c r="E28" s="118"/>
      <c r="F28" s="114"/>
    </row>
    <row r="29" spans="1:6" ht="12.75">
      <c r="A29" s="55"/>
      <c r="B29" s="55"/>
      <c r="C29" s="56"/>
      <c r="D29" s="56"/>
      <c r="E29" s="56"/>
      <c r="F29" s="56"/>
    </row>
    <row r="30" spans="1:6" ht="12.75">
      <c r="A30" s="55"/>
      <c r="B30" s="55"/>
      <c r="C30" s="56"/>
      <c r="D30" s="56"/>
      <c r="E30" s="56"/>
      <c r="F30" s="56"/>
    </row>
    <row r="31" spans="1:6" ht="16.5">
      <c r="A31" s="65">
        <v>324</v>
      </c>
      <c r="B31" s="66" t="s">
        <v>127</v>
      </c>
      <c r="C31" s="67" t="s">
        <v>187</v>
      </c>
      <c r="D31" s="40">
        <v>2000</v>
      </c>
      <c r="E31" s="116">
        <v>3</v>
      </c>
      <c r="F31" s="115">
        <v>0.0022791666666666668</v>
      </c>
    </row>
    <row r="32" spans="1:6" ht="16.5">
      <c r="A32" s="65">
        <v>329</v>
      </c>
      <c r="B32" s="66" t="s">
        <v>131</v>
      </c>
      <c r="C32" s="67" t="s">
        <v>20</v>
      </c>
      <c r="D32" s="40">
        <v>2001</v>
      </c>
      <c r="E32" s="117"/>
      <c r="F32" s="113"/>
    </row>
    <row r="33" spans="1:6" ht="16.5">
      <c r="A33" s="65">
        <v>331</v>
      </c>
      <c r="B33" s="66" t="s">
        <v>133</v>
      </c>
      <c r="C33" s="67" t="s">
        <v>20</v>
      </c>
      <c r="D33" s="40">
        <v>2002</v>
      </c>
      <c r="E33" s="117"/>
      <c r="F33" s="113"/>
    </row>
    <row r="34" spans="1:6" ht="16.5">
      <c r="A34" s="65">
        <v>328</v>
      </c>
      <c r="B34" s="66" t="s">
        <v>125</v>
      </c>
      <c r="C34" s="67" t="s">
        <v>20</v>
      </c>
      <c r="D34" s="40">
        <v>2000</v>
      </c>
      <c r="E34" s="117"/>
      <c r="F34" s="113"/>
    </row>
    <row r="35" spans="1:6" ht="16.5">
      <c r="A35" s="65">
        <v>332</v>
      </c>
      <c r="B35" s="66" t="s">
        <v>126</v>
      </c>
      <c r="C35" s="67" t="s">
        <v>20</v>
      </c>
      <c r="D35" s="40">
        <v>2002</v>
      </c>
      <c r="E35" s="118"/>
      <c r="F35" s="114"/>
    </row>
    <row r="36" spans="1:6" ht="12.75">
      <c r="A36" s="55"/>
      <c r="B36" s="55"/>
      <c r="C36" s="56"/>
      <c r="D36" s="56"/>
      <c r="E36" s="56"/>
      <c r="F36" s="56"/>
    </row>
    <row r="37" spans="1:6" ht="12.75">
      <c r="A37" s="55"/>
      <c r="B37" s="55"/>
      <c r="C37" s="56"/>
      <c r="D37" s="56"/>
      <c r="E37" s="56"/>
      <c r="F37" s="56"/>
    </row>
    <row r="38" spans="1:6" ht="16.5">
      <c r="A38" s="65">
        <v>330</v>
      </c>
      <c r="B38" s="66" t="s">
        <v>132</v>
      </c>
      <c r="C38" s="67" t="s">
        <v>20</v>
      </c>
      <c r="D38" s="40">
        <v>2001</v>
      </c>
      <c r="E38" s="116">
        <v>4</v>
      </c>
      <c r="F38" s="115">
        <v>0.0023412037037037034</v>
      </c>
    </row>
    <row r="39" spans="1:6" ht="16.5">
      <c r="A39" s="65">
        <v>339</v>
      </c>
      <c r="B39" s="66" t="s">
        <v>112</v>
      </c>
      <c r="C39" s="67" t="s">
        <v>188</v>
      </c>
      <c r="D39" s="40">
        <v>2001</v>
      </c>
      <c r="E39" s="117"/>
      <c r="F39" s="113"/>
    </row>
    <row r="40" spans="1:6" ht="16.5">
      <c r="A40" s="65">
        <v>338</v>
      </c>
      <c r="B40" s="66" t="s">
        <v>115</v>
      </c>
      <c r="C40" s="67" t="s">
        <v>21</v>
      </c>
      <c r="D40" s="40">
        <v>2000</v>
      </c>
      <c r="E40" s="117"/>
      <c r="F40" s="113"/>
    </row>
    <row r="41" spans="1:6" ht="16.5">
      <c r="A41" s="65">
        <v>334</v>
      </c>
      <c r="B41" s="66" t="s">
        <v>117</v>
      </c>
      <c r="C41" s="67" t="s">
        <v>21</v>
      </c>
      <c r="D41" s="40">
        <v>1998</v>
      </c>
      <c r="E41" s="117"/>
      <c r="F41" s="113"/>
    </row>
    <row r="42" spans="1:6" ht="16.5">
      <c r="A42" s="65">
        <v>336</v>
      </c>
      <c r="B42" s="74" t="s">
        <v>113</v>
      </c>
      <c r="C42" s="67" t="s">
        <v>21</v>
      </c>
      <c r="D42" s="40">
        <v>2000</v>
      </c>
      <c r="E42" s="118"/>
      <c r="F42" s="114"/>
    </row>
    <row r="43" spans="1:6" ht="12.75">
      <c r="A43" s="55"/>
      <c r="B43" s="55"/>
      <c r="C43" s="56"/>
      <c r="D43" s="56"/>
      <c r="E43" s="56"/>
      <c r="F43" s="56"/>
    </row>
    <row r="44" spans="1:6" ht="12.75">
      <c r="A44" s="55"/>
      <c r="B44" s="55"/>
      <c r="C44" s="56"/>
      <c r="D44" s="56"/>
      <c r="E44" s="56"/>
      <c r="F44" s="56"/>
    </row>
    <row r="45" spans="1:6" ht="12.75">
      <c r="A45" s="33"/>
      <c r="B45" s="32"/>
      <c r="C45" s="32"/>
      <c r="D45" s="51"/>
      <c r="E45" s="112"/>
      <c r="F45" s="115"/>
    </row>
    <row r="46" spans="1:6" ht="12.75">
      <c r="A46" s="33"/>
      <c r="B46" s="32"/>
      <c r="C46" s="32"/>
      <c r="D46" s="53"/>
      <c r="E46" s="113"/>
      <c r="F46" s="113"/>
    </row>
    <row r="47" spans="1:6" ht="12.75">
      <c r="A47" s="33"/>
      <c r="B47" s="32"/>
      <c r="C47" s="32"/>
      <c r="D47" s="53"/>
      <c r="E47" s="113"/>
      <c r="F47" s="113"/>
    </row>
    <row r="48" spans="1:6" ht="12.75">
      <c r="A48" s="33"/>
      <c r="B48" s="32"/>
      <c r="C48" s="32"/>
      <c r="D48" s="53"/>
      <c r="E48" s="113"/>
      <c r="F48" s="113"/>
    </row>
    <row r="49" spans="1:6" ht="12.75">
      <c r="A49" s="33"/>
      <c r="B49" s="32"/>
      <c r="C49" s="32"/>
      <c r="D49" s="53"/>
      <c r="E49" s="114"/>
      <c r="F49" s="114"/>
    </row>
    <row r="50" spans="1:6" ht="15.75">
      <c r="A50" s="24"/>
      <c r="B50" s="24"/>
      <c r="C50" s="24"/>
      <c r="D50" s="29"/>
      <c r="E50" s="24"/>
      <c r="F50" s="24"/>
    </row>
  </sheetData>
  <mergeCells count="15">
    <mergeCell ref="A1:F1"/>
    <mergeCell ref="E3:E7"/>
    <mergeCell ref="F3:F7"/>
    <mergeCell ref="E10:E14"/>
    <mergeCell ref="F10:F14"/>
    <mergeCell ref="E17:E21"/>
    <mergeCell ref="F17:F21"/>
    <mergeCell ref="E24:E28"/>
    <mergeCell ref="F24:F28"/>
    <mergeCell ref="E45:E49"/>
    <mergeCell ref="F45:F49"/>
    <mergeCell ref="E31:E35"/>
    <mergeCell ref="F31:F35"/>
    <mergeCell ref="E38:E42"/>
    <mergeCell ref="F38:F42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2" sqref="A2"/>
    </sheetView>
  </sheetViews>
  <sheetFormatPr defaultColWidth="11.421875" defaultRowHeight="12.75"/>
  <cols>
    <col min="2" max="2" width="25.28125" style="0" customWidth="1"/>
  </cols>
  <sheetData>
    <row r="1" spans="1:6" ht="14.25">
      <c r="A1" s="124" t="s">
        <v>176</v>
      </c>
      <c r="B1" s="124"/>
      <c r="C1" s="124"/>
      <c r="D1" s="124"/>
      <c r="E1" s="124"/>
      <c r="F1" s="124"/>
    </row>
    <row r="2" spans="1:6" ht="14.25">
      <c r="A2" s="58" t="s">
        <v>47</v>
      </c>
      <c r="B2" s="58" t="s">
        <v>43</v>
      </c>
      <c r="C2" s="58" t="s">
        <v>44</v>
      </c>
      <c r="D2" s="58" t="s">
        <v>46</v>
      </c>
      <c r="E2" s="58" t="s">
        <v>51</v>
      </c>
      <c r="F2" s="58" t="s">
        <v>50</v>
      </c>
    </row>
    <row r="3" spans="1:6" ht="14.25">
      <c r="A3" s="85">
        <v>244</v>
      </c>
      <c r="B3" s="86" t="s">
        <v>84</v>
      </c>
      <c r="C3" s="84" t="s">
        <v>178</v>
      </c>
      <c r="D3" s="54">
        <v>1999</v>
      </c>
      <c r="E3" s="120"/>
      <c r="F3" s="123">
        <v>0.001582175925925926</v>
      </c>
    </row>
    <row r="4" spans="1:6" ht="14.25">
      <c r="A4" s="85">
        <v>248</v>
      </c>
      <c r="B4" s="86" t="s">
        <v>83</v>
      </c>
      <c r="C4" s="84" t="s">
        <v>54</v>
      </c>
      <c r="D4" s="54">
        <v>2000</v>
      </c>
      <c r="E4" s="121"/>
      <c r="F4" s="121"/>
    </row>
    <row r="5" spans="1:6" ht="14.25">
      <c r="A5" s="85">
        <v>245</v>
      </c>
      <c r="B5" s="86" t="s">
        <v>85</v>
      </c>
      <c r="C5" s="84" t="s">
        <v>54</v>
      </c>
      <c r="D5" s="54">
        <v>1999</v>
      </c>
      <c r="E5" s="121"/>
      <c r="F5" s="121"/>
    </row>
    <row r="6" spans="1:6" ht="14.25">
      <c r="A6" s="85">
        <v>246</v>
      </c>
      <c r="B6" s="86" t="s">
        <v>89</v>
      </c>
      <c r="C6" s="84" t="s">
        <v>54</v>
      </c>
      <c r="D6" s="54">
        <v>1999</v>
      </c>
      <c r="E6" s="121"/>
      <c r="F6" s="121"/>
    </row>
    <row r="7" spans="1:6" ht="14.25">
      <c r="A7" s="85">
        <v>243</v>
      </c>
      <c r="B7" s="86" t="s">
        <v>91</v>
      </c>
      <c r="C7" s="84" t="s">
        <v>54</v>
      </c>
      <c r="D7" s="54">
        <v>1998</v>
      </c>
      <c r="E7" s="122"/>
      <c r="F7" s="122"/>
    </row>
    <row r="8" spans="1:6" ht="14.25">
      <c r="A8" s="87"/>
      <c r="B8" s="87"/>
      <c r="C8" s="88"/>
      <c r="D8" s="88"/>
      <c r="E8" s="88"/>
      <c r="F8" s="88"/>
    </row>
    <row r="9" spans="1:6" ht="14.25">
      <c r="A9" s="87"/>
      <c r="B9" s="87"/>
      <c r="C9" s="88"/>
      <c r="D9" s="88"/>
      <c r="E9" s="88"/>
      <c r="F9" s="88"/>
    </row>
    <row r="10" spans="1:6" ht="14.25">
      <c r="A10" s="85">
        <v>312</v>
      </c>
      <c r="B10" s="86" t="s">
        <v>106</v>
      </c>
      <c r="C10" s="84" t="s">
        <v>181</v>
      </c>
      <c r="D10" s="89">
        <v>1999</v>
      </c>
      <c r="E10" s="120"/>
      <c r="F10" s="123">
        <v>0.0020873842592592593</v>
      </c>
    </row>
    <row r="11" spans="1:6" ht="14.25">
      <c r="A11" s="85">
        <v>313</v>
      </c>
      <c r="B11" s="86" t="s">
        <v>107</v>
      </c>
      <c r="C11" s="84" t="s">
        <v>16</v>
      </c>
      <c r="D11" s="89">
        <v>1999</v>
      </c>
      <c r="E11" s="121"/>
      <c r="F11" s="121"/>
    </row>
    <row r="12" spans="1:6" ht="14.25">
      <c r="A12" s="85">
        <v>314</v>
      </c>
      <c r="B12" s="86" t="s">
        <v>108</v>
      </c>
      <c r="C12" s="84" t="s">
        <v>16</v>
      </c>
      <c r="D12" s="89">
        <v>1999</v>
      </c>
      <c r="E12" s="121"/>
      <c r="F12" s="121"/>
    </row>
    <row r="13" spans="1:6" ht="14.25">
      <c r="A13" s="85">
        <v>315</v>
      </c>
      <c r="B13" s="86" t="s">
        <v>111</v>
      </c>
      <c r="C13" s="84" t="s">
        <v>16</v>
      </c>
      <c r="D13" s="89">
        <v>2001</v>
      </c>
      <c r="E13" s="121"/>
      <c r="F13" s="121"/>
    </row>
    <row r="14" spans="1:6" ht="14.25">
      <c r="A14" s="85">
        <v>316</v>
      </c>
      <c r="B14" s="86" t="s">
        <v>109</v>
      </c>
      <c r="C14" s="84" t="s">
        <v>16</v>
      </c>
      <c r="D14" s="89">
        <v>2001</v>
      </c>
      <c r="E14" s="122"/>
      <c r="F14" s="122"/>
    </row>
    <row r="15" spans="1:6" ht="14.25">
      <c r="A15" s="87"/>
      <c r="B15" s="87"/>
      <c r="C15" s="88"/>
      <c r="D15" s="88"/>
      <c r="E15" s="88"/>
      <c r="F15" s="88"/>
    </row>
    <row r="16" spans="1:6" ht="14.25">
      <c r="A16" s="87"/>
      <c r="B16" s="87"/>
      <c r="C16" s="88"/>
      <c r="D16" s="88"/>
      <c r="E16" s="88"/>
      <c r="F16" s="88"/>
    </row>
    <row r="17" spans="1:6" ht="14.25">
      <c r="A17" s="85">
        <v>263</v>
      </c>
      <c r="B17" s="86" t="s">
        <v>161</v>
      </c>
      <c r="C17" s="84" t="s">
        <v>183</v>
      </c>
      <c r="D17" s="54">
        <v>1998</v>
      </c>
      <c r="E17" s="120"/>
      <c r="F17" s="123">
        <v>0.001582175925925926</v>
      </c>
    </row>
    <row r="18" spans="1:6" ht="14.25">
      <c r="A18" s="85">
        <v>266</v>
      </c>
      <c r="B18" s="86" t="s">
        <v>164</v>
      </c>
      <c r="C18" s="84" t="s">
        <v>22</v>
      </c>
      <c r="D18" s="54">
        <v>1998</v>
      </c>
      <c r="E18" s="121"/>
      <c r="F18" s="121"/>
    </row>
    <row r="19" spans="1:6" ht="14.25">
      <c r="A19" s="85">
        <v>270</v>
      </c>
      <c r="B19" s="86" t="s">
        <v>149</v>
      </c>
      <c r="C19" s="84" t="s">
        <v>22</v>
      </c>
      <c r="D19" s="90">
        <v>1999</v>
      </c>
      <c r="E19" s="121"/>
      <c r="F19" s="121"/>
    </row>
    <row r="20" spans="1:6" ht="14.25">
      <c r="A20" s="85">
        <v>268</v>
      </c>
      <c r="B20" s="91" t="s">
        <v>147</v>
      </c>
      <c r="C20" s="84" t="s">
        <v>22</v>
      </c>
      <c r="D20" s="90">
        <v>1999</v>
      </c>
      <c r="E20" s="121"/>
      <c r="F20" s="121"/>
    </row>
    <row r="21" spans="1:6" ht="14.25">
      <c r="A21" s="85">
        <v>258</v>
      </c>
      <c r="B21" s="86" t="s">
        <v>157</v>
      </c>
      <c r="C21" s="84" t="s">
        <v>22</v>
      </c>
      <c r="D21" s="54">
        <v>1998</v>
      </c>
      <c r="E21" s="122"/>
      <c r="F21" s="122"/>
    </row>
    <row r="22" spans="1:6" ht="14.25">
      <c r="A22" s="87"/>
      <c r="B22" s="87"/>
      <c r="C22" s="88"/>
      <c r="D22" s="88"/>
      <c r="E22" s="88"/>
      <c r="F22" s="88"/>
    </row>
    <row r="23" spans="1:6" ht="14.25">
      <c r="A23" s="87"/>
      <c r="B23" s="87"/>
      <c r="C23" s="88"/>
      <c r="D23" s="88"/>
      <c r="E23" s="88"/>
      <c r="F23" s="88"/>
    </row>
    <row r="24" spans="1:6" ht="14.25">
      <c r="A24" s="85">
        <v>269</v>
      </c>
      <c r="B24" s="86" t="s">
        <v>148</v>
      </c>
      <c r="C24" s="84" t="s">
        <v>184</v>
      </c>
      <c r="D24" s="90">
        <v>1999</v>
      </c>
      <c r="E24" s="120"/>
      <c r="F24" s="123">
        <v>0.0017918981481481481</v>
      </c>
    </row>
    <row r="25" spans="1:6" ht="14.25">
      <c r="A25" s="85">
        <v>265</v>
      </c>
      <c r="B25" s="91" t="s">
        <v>163</v>
      </c>
      <c r="C25" s="84" t="s">
        <v>22</v>
      </c>
      <c r="D25" s="54">
        <v>1998</v>
      </c>
      <c r="E25" s="121"/>
      <c r="F25" s="121"/>
    </row>
    <row r="26" spans="1:6" ht="14.25">
      <c r="A26" s="85">
        <v>261</v>
      </c>
      <c r="B26" s="86" t="s">
        <v>159</v>
      </c>
      <c r="C26" s="84" t="s">
        <v>22</v>
      </c>
      <c r="D26" s="54">
        <v>1998</v>
      </c>
      <c r="E26" s="121"/>
      <c r="F26" s="121"/>
    </row>
    <row r="27" spans="1:6" ht="14.25">
      <c r="A27" s="85">
        <v>260</v>
      </c>
      <c r="B27" s="92" t="s">
        <v>80</v>
      </c>
      <c r="C27" s="84" t="s">
        <v>22</v>
      </c>
      <c r="D27" s="93">
        <v>1998</v>
      </c>
      <c r="E27" s="121"/>
      <c r="F27" s="121"/>
    </row>
    <row r="28" spans="1:6" ht="14.25">
      <c r="A28" s="85">
        <v>272</v>
      </c>
      <c r="B28" s="94" t="s">
        <v>56</v>
      </c>
      <c r="C28" s="84" t="s">
        <v>22</v>
      </c>
      <c r="D28" s="54">
        <v>1999</v>
      </c>
      <c r="E28" s="122"/>
      <c r="F28" s="122"/>
    </row>
    <row r="29" spans="1:6" ht="14.25">
      <c r="A29" s="87"/>
      <c r="B29" s="87"/>
      <c r="C29" s="88"/>
      <c r="D29" s="88"/>
      <c r="E29" s="88"/>
      <c r="F29" s="88"/>
    </row>
    <row r="30" spans="1:6" ht="14.25">
      <c r="A30" s="87"/>
      <c r="B30" s="87"/>
      <c r="C30" s="88"/>
      <c r="D30" s="88"/>
      <c r="E30" s="88"/>
      <c r="F30" s="88"/>
    </row>
    <row r="31" spans="1:6" ht="14.25">
      <c r="A31" s="85">
        <v>257</v>
      </c>
      <c r="B31" s="86" t="s">
        <v>156</v>
      </c>
      <c r="C31" s="84" t="s">
        <v>185</v>
      </c>
      <c r="D31" s="54">
        <v>1998</v>
      </c>
      <c r="E31" s="120"/>
      <c r="F31" s="123">
        <v>0.002187152777777778</v>
      </c>
    </row>
    <row r="32" spans="1:6" ht="14.25">
      <c r="A32" s="85">
        <v>271</v>
      </c>
      <c r="B32" s="86" t="s">
        <v>150</v>
      </c>
      <c r="C32" s="84" t="s">
        <v>22</v>
      </c>
      <c r="D32" s="90">
        <v>1999</v>
      </c>
      <c r="E32" s="121"/>
      <c r="F32" s="121"/>
    </row>
    <row r="33" spans="1:6" ht="14.25">
      <c r="A33" s="85">
        <v>264</v>
      </c>
      <c r="B33" s="92" t="s">
        <v>162</v>
      </c>
      <c r="C33" s="95" t="s">
        <v>22</v>
      </c>
      <c r="D33" s="93">
        <v>1998</v>
      </c>
      <c r="E33" s="121"/>
      <c r="F33" s="121"/>
    </row>
    <row r="34" spans="1:6" ht="14.25">
      <c r="A34" s="85">
        <v>262</v>
      </c>
      <c r="B34" s="86" t="s">
        <v>160</v>
      </c>
      <c r="C34" s="84" t="s">
        <v>22</v>
      </c>
      <c r="D34" s="54">
        <v>1998</v>
      </c>
      <c r="E34" s="121"/>
      <c r="F34" s="121"/>
    </row>
    <row r="35" spans="1:6" ht="14.25">
      <c r="A35" s="85">
        <v>277</v>
      </c>
      <c r="B35" s="86" t="s">
        <v>155</v>
      </c>
      <c r="C35" s="84" t="s">
        <v>22</v>
      </c>
      <c r="D35" s="54">
        <v>1999</v>
      </c>
      <c r="E35" s="122"/>
      <c r="F35" s="122"/>
    </row>
    <row r="36" spans="1:6" ht="14.25">
      <c r="A36" s="87"/>
      <c r="B36" s="87"/>
      <c r="C36" s="88"/>
      <c r="D36" s="88"/>
      <c r="E36" s="88"/>
      <c r="F36" s="88"/>
    </row>
    <row r="37" spans="1:6" ht="14.25">
      <c r="A37" s="87"/>
      <c r="B37" s="87"/>
      <c r="C37" s="88"/>
      <c r="D37" s="88"/>
      <c r="E37" s="88"/>
      <c r="F37" s="88"/>
    </row>
    <row r="38" spans="1:6" ht="14.25">
      <c r="A38" s="85">
        <v>300</v>
      </c>
      <c r="B38" s="86" t="s">
        <v>67</v>
      </c>
      <c r="C38" s="84" t="s">
        <v>186</v>
      </c>
      <c r="D38" s="54">
        <v>2002</v>
      </c>
      <c r="E38" s="120"/>
      <c r="F38" s="123">
        <v>0.0021454861111111115</v>
      </c>
    </row>
    <row r="39" spans="1:6" ht="14.25">
      <c r="A39" s="85">
        <v>267</v>
      </c>
      <c r="B39" s="86" t="s">
        <v>57</v>
      </c>
      <c r="C39" s="84" t="s">
        <v>22</v>
      </c>
      <c r="D39" s="54">
        <v>1999</v>
      </c>
      <c r="E39" s="121"/>
      <c r="F39" s="121"/>
    </row>
    <row r="40" spans="1:6" ht="14.25">
      <c r="A40" s="85">
        <v>273</v>
      </c>
      <c r="B40" s="86" t="s">
        <v>68</v>
      </c>
      <c r="C40" s="84" t="s">
        <v>22</v>
      </c>
      <c r="D40" s="54">
        <v>1999</v>
      </c>
      <c r="E40" s="121"/>
      <c r="F40" s="121"/>
    </row>
    <row r="41" spans="1:6" ht="14.25">
      <c r="A41" s="85">
        <v>275</v>
      </c>
      <c r="B41" s="86" t="s">
        <v>59</v>
      </c>
      <c r="C41" s="84" t="s">
        <v>22</v>
      </c>
      <c r="D41" s="54">
        <v>1999</v>
      </c>
      <c r="E41" s="121"/>
      <c r="F41" s="121"/>
    </row>
    <row r="42" spans="1:6" ht="14.25">
      <c r="A42" s="85">
        <v>274</v>
      </c>
      <c r="B42" s="86" t="s">
        <v>58</v>
      </c>
      <c r="C42" s="84" t="s">
        <v>22</v>
      </c>
      <c r="D42" s="54">
        <v>1999</v>
      </c>
      <c r="E42" s="122"/>
      <c r="F42" s="122"/>
    </row>
    <row r="43" spans="1:6" ht="14.25">
      <c r="A43" s="87"/>
      <c r="B43" s="87"/>
      <c r="C43" s="88"/>
      <c r="D43" s="88"/>
      <c r="E43" s="88"/>
      <c r="F43" s="88"/>
    </row>
    <row r="44" spans="1:6" ht="14.25">
      <c r="A44" s="87"/>
      <c r="B44" s="87"/>
      <c r="C44" s="88"/>
      <c r="D44" s="88"/>
      <c r="E44" s="88"/>
      <c r="F44" s="88"/>
    </row>
    <row r="45" spans="1:6" ht="14.25">
      <c r="A45" s="85">
        <v>319</v>
      </c>
      <c r="B45" s="86" t="s">
        <v>120</v>
      </c>
      <c r="C45" s="84" t="s">
        <v>187</v>
      </c>
      <c r="D45" s="54">
        <v>1999</v>
      </c>
      <c r="E45" s="120"/>
      <c r="F45" s="123">
        <v>0.001819675925925926</v>
      </c>
    </row>
    <row r="46" spans="1:6" ht="14.25">
      <c r="A46" s="85">
        <v>320</v>
      </c>
      <c r="B46" s="86" t="s">
        <v>121</v>
      </c>
      <c r="C46" s="84" t="s">
        <v>20</v>
      </c>
      <c r="D46" s="54">
        <v>1999</v>
      </c>
      <c r="E46" s="121"/>
      <c r="F46" s="121"/>
    </row>
    <row r="47" spans="1:6" ht="14.25">
      <c r="A47" s="85">
        <v>321</v>
      </c>
      <c r="B47" s="86" t="s">
        <v>122</v>
      </c>
      <c r="C47" s="84" t="s">
        <v>20</v>
      </c>
      <c r="D47" s="54">
        <v>1999</v>
      </c>
      <c r="E47" s="121"/>
      <c r="F47" s="121"/>
    </row>
    <row r="48" spans="1:6" ht="14.25">
      <c r="A48" s="85">
        <v>326</v>
      </c>
      <c r="B48" s="86" t="s">
        <v>129</v>
      </c>
      <c r="C48" s="84" t="s">
        <v>20</v>
      </c>
      <c r="D48" s="54">
        <v>2000</v>
      </c>
      <c r="E48" s="121"/>
      <c r="F48" s="121"/>
    </row>
    <row r="49" spans="1:6" ht="14.25">
      <c r="A49" s="85">
        <v>327</v>
      </c>
      <c r="B49" s="86" t="s">
        <v>130</v>
      </c>
      <c r="C49" s="84" t="s">
        <v>20</v>
      </c>
      <c r="D49" s="54">
        <v>2000</v>
      </c>
      <c r="E49" s="122"/>
      <c r="F49" s="122"/>
    </row>
    <row r="50" spans="1:6" ht="15.75">
      <c r="A50" s="24"/>
      <c r="B50" s="24"/>
      <c r="C50" s="24"/>
      <c r="D50" s="29"/>
      <c r="E50" s="24"/>
      <c r="F50" s="24"/>
    </row>
  </sheetData>
  <mergeCells count="15">
    <mergeCell ref="A1:F1"/>
    <mergeCell ref="E3:E7"/>
    <mergeCell ref="F3:F7"/>
    <mergeCell ref="E10:E14"/>
    <mergeCell ref="F10:F14"/>
    <mergeCell ref="E17:E21"/>
    <mergeCell ref="F17:F21"/>
    <mergeCell ref="E24:E28"/>
    <mergeCell ref="F24:F28"/>
    <mergeCell ref="E45:E49"/>
    <mergeCell ref="F45:F49"/>
    <mergeCell ref="E31:E35"/>
    <mergeCell ref="F31:F35"/>
    <mergeCell ref="E38:E42"/>
    <mergeCell ref="F38:F42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7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5.8515625" style="24" bestFit="1" customWidth="1"/>
    <col min="2" max="2" width="22.7109375" style="24" customWidth="1"/>
    <col min="3" max="3" width="16.7109375" style="24" bestFit="1" customWidth="1"/>
    <col min="4" max="4" width="12.140625" style="29" bestFit="1" customWidth="1"/>
    <col min="5" max="16384" width="11.421875" style="24" customWidth="1"/>
  </cols>
  <sheetData>
    <row r="1" spans="1:6" ht="18">
      <c r="A1" s="119" t="s">
        <v>177</v>
      </c>
      <c r="B1" s="119"/>
      <c r="C1" s="119"/>
      <c r="D1" s="119"/>
      <c r="E1" s="119"/>
      <c r="F1" s="119"/>
    </row>
    <row r="2" spans="1:6" ht="14.25">
      <c r="A2" s="57" t="s">
        <v>47</v>
      </c>
      <c r="B2" s="58" t="s">
        <v>43</v>
      </c>
      <c r="C2" s="58" t="s">
        <v>44</v>
      </c>
      <c r="D2" s="58" t="s">
        <v>46</v>
      </c>
      <c r="E2" s="58" t="s">
        <v>51</v>
      </c>
      <c r="F2" s="58" t="s">
        <v>50</v>
      </c>
    </row>
    <row r="3" spans="1:6" ht="16.5">
      <c r="A3" s="65">
        <v>340</v>
      </c>
      <c r="B3" s="66" t="s">
        <v>98</v>
      </c>
      <c r="C3" s="67" t="s">
        <v>180</v>
      </c>
      <c r="D3" s="40">
        <v>1996</v>
      </c>
      <c r="E3" s="112"/>
      <c r="F3" s="115">
        <v>0.0017028935185185185</v>
      </c>
    </row>
    <row r="4" spans="1:6" ht="16.5">
      <c r="A4" s="65">
        <v>341</v>
      </c>
      <c r="B4" s="66" t="s">
        <v>99</v>
      </c>
      <c r="C4" s="67" t="s">
        <v>18</v>
      </c>
      <c r="D4" s="40">
        <v>1996</v>
      </c>
      <c r="E4" s="113"/>
      <c r="F4" s="113"/>
    </row>
    <row r="5" spans="1:6" ht="16.5">
      <c r="A5" s="65">
        <v>343</v>
      </c>
      <c r="B5" s="74" t="s">
        <v>135</v>
      </c>
      <c r="C5" s="67" t="s">
        <v>18</v>
      </c>
      <c r="D5" s="40">
        <v>1997</v>
      </c>
      <c r="E5" s="113"/>
      <c r="F5" s="113"/>
    </row>
    <row r="6" spans="1:6" ht="16.5">
      <c r="A6" s="65">
        <v>346</v>
      </c>
      <c r="B6" s="66" t="s">
        <v>134</v>
      </c>
      <c r="C6" s="67" t="s">
        <v>18</v>
      </c>
      <c r="D6" s="40">
        <v>1999</v>
      </c>
      <c r="E6" s="113"/>
      <c r="F6" s="113"/>
    </row>
    <row r="7" spans="1:6" ht="16.5">
      <c r="A7" s="65">
        <v>345</v>
      </c>
      <c r="B7" s="66" t="s">
        <v>102</v>
      </c>
      <c r="C7" s="67" t="s">
        <v>18</v>
      </c>
      <c r="D7" s="40">
        <v>1998</v>
      </c>
      <c r="E7" s="114"/>
      <c r="F7" s="114"/>
    </row>
    <row r="8" spans="1:6" ht="12.75">
      <c r="A8" s="55"/>
      <c r="B8" s="55"/>
      <c r="C8" s="56"/>
      <c r="D8" s="56"/>
      <c r="E8" s="56"/>
      <c r="F8" s="56"/>
    </row>
    <row r="9" spans="1:6" ht="12.75">
      <c r="A9" s="55"/>
      <c r="B9" s="55"/>
      <c r="C9" s="56"/>
      <c r="D9" s="56"/>
      <c r="E9" s="56"/>
      <c r="F9" s="56"/>
    </row>
    <row r="10" spans="1:6" ht="16.5">
      <c r="A10" s="65">
        <v>344</v>
      </c>
      <c r="B10" s="66" t="s">
        <v>101</v>
      </c>
      <c r="C10" s="67" t="s">
        <v>179</v>
      </c>
      <c r="D10" s="40">
        <v>1998</v>
      </c>
      <c r="E10" s="112"/>
      <c r="F10" s="115">
        <v>0.0016001157407407407</v>
      </c>
    </row>
    <row r="11" spans="1:6" ht="16.5">
      <c r="A11" s="65">
        <v>235</v>
      </c>
      <c r="B11" s="66" t="s">
        <v>96</v>
      </c>
      <c r="C11" s="67" t="s">
        <v>54</v>
      </c>
      <c r="D11" s="40">
        <v>1996</v>
      </c>
      <c r="E11" s="113"/>
      <c r="F11" s="113"/>
    </row>
    <row r="12" spans="1:6" ht="16.5">
      <c r="A12" s="65">
        <v>236</v>
      </c>
      <c r="B12" s="66" t="s">
        <v>97</v>
      </c>
      <c r="C12" s="67" t="s">
        <v>54</v>
      </c>
      <c r="D12" s="40">
        <v>1996</v>
      </c>
      <c r="E12" s="113"/>
      <c r="F12" s="113"/>
    </row>
    <row r="13" spans="1:6" ht="16.5">
      <c r="A13" s="65">
        <v>238</v>
      </c>
      <c r="B13" s="66" t="s">
        <v>92</v>
      </c>
      <c r="C13" s="67" t="s">
        <v>54</v>
      </c>
      <c r="D13" s="40">
        <v>1997</v>
      </c>
      <c r="E13" s="113"/>
      <c r="F13" s="113"/>
    </row>
    <row r="14" spans="1:6" ht="16.5">
      <c r="A14" s="65">
        <v>240</v>
      </c>
      <c r="B14" s="66" t="s">
        <v>94</v>
      </c>
      <c r="C14" s="67" t="s">
        <v>54</v>
      </c>
      <c r="D14" s="40">
        <v>1997</v>
      </c>
      <c r="E14" s="114"/>
      <c r="F14" s="114"/>
    </row>
    <row r="15" spans="1:6" ht="12.75">
      <c r="A15" s="55"/>
      <c r="B15" s="55"/>
      <c r="C15" s="56"/>
      <c r="D15" s="56"/>
      <c r="E15" s="56"/>
      <c r="F15" s="56"/>
    </row>
    <row r="16" spans="1:6" ht="12.75">
      <c r="A16" s="55"/>
      <c r="B16" s="55"/>
      <c r="C16" s="56"/>
      <c r="D16" s="56"/>
      <c r="E16" s="56"/>
      <c r="F16" s="56"/>
    </row>
    <row r="17" spans="1:6" ht="16.5">
      <c r="A17" s="65">
        <v>234</v>
      </c>
      <c r="B17" s="66" t="s">
        <v>95</v>
      </c>
      <c r="C17" s="67" t="s">
        <v>178</v>
      </c>
      <c r="D17" s="40">
        <v>1996</v>
      </c>
      <c r="E17" s="112"/>
      <c r="F17" s="115">
        <v>0.0016607638888888887</v>
      </c>
    </row>
    <row r="18" spans="1:6" ht="16.5">
      <c r="A18" s="65">
        <v>239</v>
      </c>
      <c r="B18" s="66" t="s">
        <v>93</v>
      </c>
      <c r="C18" s="67" t="s">
        <v>54</v>
      </c>
      <c r="D18" s="40">
        <v>1997</v>
      </c>
      <c r="E18" s="113"/>
      <c r="F18" s="113"/>
    </row>
    <row r="19" spans="1:6" ht="16.5">
      <c r="A19" s="65">
        <v>237</v>
      </c>
      <c r="B19" s="66" t="s">
        <v>88</v>
      </c>
      <c r="C19" s="67" t="s">
        <v>54</v>
      </c>
      <c r="D19" s="40">
        <v>1997</v>
      </c>
      <c r="E19" s="113"/>
      <c r="F19" s="113"/>
    </row>
    <row r="20" spans="1:6" ht="16.5">
      <c r="A20" s="65">
        <v>242</v>
      </c>
      <c r="B20" s="66" t="s">
        <v>173</v>
      </c>
      <c r="C20" s="67" t="s">
        <v>54</v>
      </c>
      <c r="D20" s="40">
        <v>1998</v>
      </c>
      <c r="E20" s="113"/>
      <c r="F20" s="113"/>
    </row>
    <row r="21" spans="1:6" ht="16.5">
      <c r="A21" s="65">
        <v>241</v>
      </c>
      <c r="B21" s="66" t="s">
        <v>86</v>
      </c>
      <c r="C21" s="67" t="s">
        <v>54</v>
      </c>
      <c r="D21" s="40">
        <v>1998</v>
      </c>
      <c r="E21" s="114"/>
      <c r="F21" s="114"/>
    </row>
    <row r="22" spans="1:6" ht="12.75">
      <c r="A22" s="55"/>
      <c r="B22" s="55"/>
      <c r="C22" s="56"/>
      <c r="D22" s="56"/>
      <c r="E22" s="56"/>
      <c r="F22" s="56"/>
    </row>
    <row r="23" spans="1:6" ht="12.75">
      <c r="A23" s="55"/>
      <c r="B23" s="55"/>
      <c r="C23" s="56"/>
      <c r="D23" s="56"/>
      <c r="E23" s="56"/>
      <c r="F23" s="56"/>
    </row>
    <row r="24" spans="1:6" ht="16.5">
      <c r="A24" s="65">
        <v>256</v>
      </c>
      <c r="B24" s="66" t="s">
        <v>169</v>
      </c>
      <c r="C24" s="67" t="s">
        <v>183</v>
      </c>
      <c r="D24" s="40">
        <v>1997</v>
      </c>
      <c r="E24" s="112"/>
      <c r="F24" s="115">
        <v>0.0016524305555555556</v>
      </c>
    </row>
    <row r="25" spans="1:6" ht="16.5">
      <c r="A25" s="65">
        <v>254</v>
      </c>
      <c r="B25" s="71" t="s">
        <v>167</v>
      </c>
      <c r="C25" s="67" t="s">
        <v>22</v>
      </c>
      <c r="D25" s="43">
        <v>1997</v>
      </c>
      <c r="E25" s="113"/>
      <c r="F25" s="113"/>
    </row>
    <row r="26" spans="1:6" ht="16.5">
      <c r="A26" s="65">
        <v>252</v>
      </c>
      <c r="B26" s="71" t="s">
        <v>165</v>
      </c>
      <c r="C26" s="67" t="s">
        <v>22</v>
      </c>
      <c r="D26" s="43">
        <v>1997</v>
      </c>
      <c r="E26" s="113"/>
      <c r="F26" s="113"/>
    </row>
    <row r="27" spans="1:6" ht="16.5">
      <c r="A27" s="65">
        <v>253</v>
      </c>
      <c r="B27" s="71" t="s">
        <v>166</v>
      </c>
      <c r="C27" s="67" t="s">
        <v>22</v>
      </c>
      <c r="D27" s="43">
        <v>1997</v>
      </c>
      <c r="E27" s="113"/>
      <c r="F27" s="113"/>
    </row>
    <row r="28" spans="1:6" ht="16.5">
      <c r="A28" s="65">
        <v>255</v>
      </c>
      <c r="B28" s="71" t="s">
        <v>168</v>
      </c>
      <c r="C28" s="67" t="s">
        <v>22</v>
      </c>
      <c r="D28" s="43">
        <v>1997</v>
      </c>
      <c r="E28" s="114"/>
      <c r="F28" s="114"/>
    </row>
    <row r="29" spans="1:6" ht="12.75">
      <c r="A29" s="55"/>
      <c r="B29" s="55"/>
      <c r="C29" s="56"/>
      <c r="D29" s="56"/>
      <c r="E29" s="56"/>
      <c r="F29" s="56"/>
    </row>
    <row r="30" spans="1:6" ht="12.75">
      <c r="A30" s="55"/>
      <c r="B30" s="55"/>
      <c r="C30" s="56"/>
      <c r="D30" s="56"/>
      <c r="E30" s="56"/>
      <c r="F30" s="56"/>
    </row>
    <row r="31" spans="1:6" ht="12.75">
      <c r="A31" s="33"/>
      <c r="B31" s="32"/>
      <c r="C31" s="32"/>
      <c r="D31" s="51"/>
      <c r="E31" s="112"/>
      <c r="F31" s="115"/>
    </row>
    <row r="32" spans="1:6" ht="12.75">
      <c r="A32" s="33"/>
      <c r="B32" s="32"/>
      <c r="C32" s="32"/>
      <c r="D32" s="51"/>
      <c r="E32" s="113"/>
      <c r="F32" s="113"/>
    </row>
    <row r="33" spans="1:6" ht="12.75">
      <c r="A33" s="33"/>
      <c r="B33" s="32"/>
      <c r="C33" s="32"/>
      <c r="D33" s="51"/>
      <c r="E33" s="113"/>
      <c r="F33" s="113"/>
    </row>
    <row r="34" spans="1:6" ht="12.75">
      <c r="A34" s="33"/>
      <c r="B34" s="32"/>
      <c r="C34" s="32"/>
      <c r="D34" s="51"/>
      <c r="E34" s="113"/>
      <c r="F34" s="113"/>
    </row>
    <row r="35" spans="1:6" ht="12.75">
      <c r="A35" s="33"/>
      <c r="B35" s="32"/>
      <c r="C35" s="32"/>
      <c r="D35" s="51"/>
      <c r="E35" s="114"/>
      <c r="F35" s="114"/>
    </row>
    <row r="36" spans="1:6" ht="12.75">
      <c r="A36" s="55"/>
      <c r="B36" s="55"/>
      <c r="C36" s="56"/>
      <c r="D36" s="56"/>
      <c r="E36" s="56"/>
      <c r="F36" s="56"/>
    </row>
    <row r="37" spans="1:6" ht="12.75">
      <c r="A37" s="55"/>
      <c r="B37" s="55"/>
      <c r="C37" s="56"/>
      <c r="D37" s="56"/>
      <c r="E37" s="56"/>
      <c r="F37" s="56"/>
    </row>
    <row r="38" spans="1:6" ht="12.75">
      <c r="A38" s="33"/>
      <c r="B38" s="32"/>
      <c r="C38" s="32"/>
      <c r="D38" s="51"/>
      <c r="E38" s="112"/>
      <c r="F38" s="115"/>
    </row>
    <row r="39" spans="1:6" ht="12.75">
      <c r="A39" s="33"/>
      <c r="B39" s="32"/>
      <c r="C39" s="32"/>
      <c r="D39" s="51"/>
      <c r="E39" s="113"/>
      <c r="F39" s="113"/>
    </row>
    <row r="40" spans="1:6" ht="12.75">
      <c r="A40" s="33"/>
      <c r="B40" s="32"/>
      <c r="C40" s="32"/>
      <c r="D40" s="51"/>
      <c r="E40" s="113"/>
      <c r="F40" s="113"/>
    </row>
    <row r="41" spans="1:6" ht="12.75">
      <c r="A41" s="33"/>
      <c r="B41" s="32"/>
      <c r="C41" s="32"/>
      <c r="D41" s="51"/>
      <c r="E41" s="113"/>
      <c r="F41" s="113"/>
    </row>
    <row r="42" spans="1:6" ht="12.75">
      <c r="A42" s="33"/>
      <c r="B42" s="32"/>
      <c r="C42" s="32"/>
      <c r="D42" s="51"/>
      <c r="E42" s="114"/>
      <c r="F42" s="114"/>
    </row>
    <row r="43" spans="1:6" ht="12.75">
      <c r="A43" s="55"/>
      <c r="B43" s="55"/>
      <c r="C43" s="56"/>
      <c r="D43" s="56"/>
      <c r="E43" s="56"/>
      <c r="F43" s="56"/>
    </row>
    <row r="44" spans="1:6" ht="12.75">
      <c r="A44" s="55"/>
      <c r="B44" s="55"/>
      <c r="C44" s="56"/>
      <c r="D44" s="56"/>
      <c r="E44" s="56"/>
      <c r="F44" s="56"/>
    </row>
    <row r="45" spans="1:6" ht="12.75">
      <c r="A45" s="33"/>
      <c r="B45" s="32"/>
      <c r="C45" s="32"/>
      <c r="D45" s="51"/>
      <c r="E45" s="112"/>
      <c r="F45" s="115"/>
    </row>
    <row r="46" spans="1:6" ht="12.75">
      <c r="A46" s="33"/>
      <c r="B46" s="32"/>
      <c r="C46" s="32"/>
      <c r="D46" s="53"/>
      <c r="E46" s="113"/>
      <c r="F46" s="113"/>
    </row>
    <row r="47" spans="1:6" ht="12.75">
      <c r="A47" s="33"/>
      <c r="B47" s="32"/>
      <c r="C47" s="32"/>
      <c r="D47" s="53"/>
      <c r="E47" s="113"/>
      <c r="F47" s="113"/>
    </row>
    <row r="48" spans="1:6" ht="12.75">
      <c r="A48" s="33"/>
      <c r="B48" s="32"/>
      <c r="C48" s="32"/>
      <c r="D48" s="53"/>
      <c r="E48" s="113"/>
      <c r="F48" s="113"/>
    </row>
    <row r="49" spans="1:6" ht="12.75">
      <c r="A49" s="33"/>
      <c r="B49" s="32"/>
      <c r="C49" s="32"/>
      <c r="D49" s="53"/>
      <c r="E49" s="114"/>
      <c r="F49" s="114"/>
    </row>
    <row r="50" ht="78" customHeight="1"/>
    <row r="51" spans="1:6" ht="18">
      <c r="A51" s="129"/>
      <c r="B51" s="129"/>
      <c r="C51" s="129"/>
      <c r="D51" s="129"/>
      <c r="E51" s="129"/>
      <c r="F51" s="129"/>
    </row>
    <row r="52" spans="1:6" ht="14.25">
      <c r="A52" s="23"/>
      <c r="B52" s="54"/>
      <c r="C52" s="54"/>
      <c r="D52" s="54"/>
      <c r="E52" s="54"/>
      <c r="F52" s="54"/>
    </row>
    <row r="53" spans="1:6" ht="12.75">
      <c r="A53" s="33"/>
      <c r="B53" s="32"/>
      <c r="C53" s="51"/>
      <c r="D53" s="51"/>
      <c r="E53" s="112"/>
      <c r="F53" s="115"/>
    </row>
    <row r="54" spans="1:6" ht="12.75">
      <c r="A54" s="33"/>
      <c r="B54" s="32"/>
      <c r="C54" s="51"/>
      <c r="D54" s="51"/>
      <c r="E54" s="113"/>
      <c r="F54" s="113"/>
    </row>
    <row r="55" spans="1:6" ht="12.75">
      <c r="A55" s="33"/>
      <c r="B55" s="32"/>
      <c r="C55" s="51"/>
      <c r="D55" s="51"/>
      <c r="E55" s="113"/>
      <c r="F55" s="113"/>
    </row>
    <row r="56" spans="1:6" ht="12.75">
      <c r="A56" s="33"/>
      <c r="B56" s="32"/>
      <c r="C56" s="51"/>
      <c r="D56" s="51"/>
      <c r="E56" s="113"/>
      <c r="F56" s="113"/>
    </row>
    <row r="57" spans="1:6" ht="12.75">
      <c r="A57" s="33"/>
      <c r="B57" s="32"/>
      <c r="C57" s="51"/>
      <c r="D57" s="51"/>
      <c r="E57" s="114"/>
      <c r="F57" s="114"/>
    </row>
    <row r="58" spans="1:6" ht="12.75">
      <c r="A58" s="55"/>
      <c r="B58" s="55"/>
      <c r="C58" s="56"/>
      <c r="D58" s="56"/>
      <c r="E58" s="56"/>
      <c r="F58" s="56"/>
    </row>
    <row r="59" spans="1:6" ht="12.75">
      <c r="A59" s="33"/>
      <c r="B59" s="32"/>
      <c r="C59" s="51"/>
      <c r="D59" s="51"/>
      <c r="E59" s="112"/>
      <c r="F59" s="115"/>
    </row>
    <row r="60" spans="1:6" ht="12.75">
      <c r="A60" s="33"/>
      <c r="B60" s="32"/>
      <c r="C60" s="51"/>
      <c r="D60" s="51"/>
      <c r="E60" s="113"/>
      <c r="F60" s="113"/>
    </row>
    <row r="61" spans="1:6" ht="12.75">
      <c r="A61" s="33"/>
      <c r="B61" s="32"/>
      <c r="C61" s="51"/>
      <c r="D61" s="51"/>
      <c r="E61" s="113"/>
      <c r="F61" s="113"/>
    </row>
    <row r="62" spans="1:6" ht="12.75">
      <c r="A62" s="33"/>
      <c r="B62" s="32"/>
      <c r="C62" s="51"/>
      <c r="D62" s="51"/>
      <c r="E62" s="113"/>
      <c r="F62" s="113"/>
    </row>
    <row r="63" spans="1:6" ht="12.75">
      <c r="A63" s="33"/>
      <c r="B63" s="32"/>
      <c r="C63" s="51"/>
      <c r="D63" s="51"/>
      <c r="E63" s="114"/>
      <c r="F63" s="114"/>
    </row>
    <row r="64" spans="1:6" ht="12.75">
      <c r="A64" s="48"/>
      <c r="B64" s="48"/>
      <c r="C64" s="52"/>
      <c r="D64" s="52"/>
      <c r="E64" s="52"/>
      <c r="F64" s="52"/>
    </row>
    <row r="65" spans="1:6" ht="12.75">
      <c r="A65" s="55"/>
      <c r="B65" s="55"/>
      <c r="C65" s="56"/>
      <c r="D65" s="56"/>
      <c r="E65" s="56"/>
      <c r="F65" s="56"/>
    </row>
    <row r="66" spans="1:6" ht="12.75">
      <c r="A66" s="33"/>
      <c r="B66" s="32"/>
      <c r="C66" s="51"/>
      <c r="D66" s="51"/>
      <c r="E66" s="112"/>
      <c r="F66" s="115"/>
    </row>
    <row r="67" spans="1:6" ht="12.75">
      <c r="A67" s="33"/>
      <c r="B67" s="32"/>
      <c r="C67" s="51"/>
      <c r="D67" s="51"/>
      <c r="E67" s="113"/>
      <c r="F67" s="113"/>
    </row>
    <row r="68" spans="1:6" ht="12.75">
      <c r="A68" s="33"/>
      <c r="B68" s="32"/>
      <c r="C68" s="51"/>
      <c r="D68" s="51"/>
      <c r="E68" s="113"/>
      <c r="F68" s="113"/>
    </row>
    <row r="69" spans="1:6" ht="12.75">
      <c r="A69" s="33"/>
      <c r="B69" s="32"/>
      <c r="C69" s="51"/>
      <c r="D69" s="51"/>
      <c r="E69" s="113"/>
      <c r="F69" s="113"/>
    </row>
    <row r="70" spans="1:6" ht="12.75">
      <c r="A70" s="33"/>
      <c r="B70" s="32"/>
      <c r="C70" s="51"/>
      <c r="D70" s="51"/>
      <c r="E70" s="114"/>
      <c r="F70" s="114"/>
    </row>
    <row r="71" spans="1:6" ht="12.75">
      <c r="A71" s="48"/>
      <c r="B71" s="48"/>
      <c r="C71" s="52"/>
      <c r="D71" s="52"/>
      <c r="E71" s="52"/>
      <c r="F71" s="52"/>
    </row>
    <row r="72" spans="1:6" ht="12.75">
      <c r="A72" s="55"/>
      <c r="B72" s="55"/>
      <c r="C72" s="56"/>
      <c r="D72" s="56"/>
      <c r="E72" s="56"/>
      <c r="F72" s="56"/>
    </row>
    <row r="73" spans="1:6" ht="12.75">
      <c r="A73" s="33"/>
      <c r="B73" s="32"/>
      <c r="C73" s="51"/>
      <c r="D73" s="51"/>
      <c r="E73" s="112"/>
      <c r="F73" s="115"/>
    </row>
    <row r="74" spans="1:6" ht="12.75">
      <c r="A74" s="33"/>
      <c r="B74" s="32"/>
      <c r="C74" s="51"/>
      <c r="D74" s="51"/>
      <c r="E74" s="113"/>
      <c r="F74" s="113"/>
    </row>
    <row r="75" spans="1:6" ht="12.75">
      <c r="A75" s="33"/>
      <c r="B75" s="32"/>
      <c r="C75" s="51"/>
      <c r="D75" s="51"/>
      <c r="E75" s="113"/>
      <c r="F75" s="113"/>
    </row>
    <row r="76" spans="1:6" ht="12.75">
      <c r="A76" s="33"/>
      <c r="B76" s="32"/>
      <c r="C76" s="51"/>
      <c r="D76" s="51"/>
      <c r="E76" s="113"/>
      <c r="F76" s="113"/>
    </row>
    <row r="77" spans="1:6" ht="12.75">
      <c r="A77" s="33"/>
      <c r="B77" s="32"/>
      <c r="C77" s="51"/>
      <c r="D77" s="51"/>
      <c r="E77" s="114"/>
      <c r="F77" s="114"/>
    </row>
    <row r="78" spans="1:6" ht="12.75">
      <c r="A78" s="55"/>
      <c r="B78" s="55"/>
      <c r="C78" s="56"/>
      <c r="D78" s="56"/>
      <c r="E78" s="56"/>
      <c r="F78" s="56"/>
    </row>
    <row r="79" spans="1:6" ht="12.75">
      <c r="A79" s="55"/>
      <c r="B79" s="55"/>
      <c r="C79" s="56"/>
      <c r="D79" s="56"/>
      <c r="E79" s="56"/>
      <c r="F79" s="56"/>
    </row>
    <row r="80" spans="1:6" ht="12.75">
      <c r="A80" s="33"/>
      <c r="B80" s="32"/>
      <c r="C80" s="51"/>
      <c r="D80" s="51"/>
      <c r="E80" s="112"/>
      <c r="F80" s="115"/>
    </row>
    <row r="81" spans="1:6" ht="12.75">
      <c r="A81" s="33"/>
      <c r="B81" s="49"/>
      <c r="C81" s="51"/>
      <c r="D81" s="51"/>
      <c r="E81" s="113"/>
      <c r="F81" s="113"/>
    </row>
    <row r="82" spans="1:6" ht="12.75">
      <c r="A82" s="33"/>
      <c r="B82" s="32"/>
      <c r="C82" s="51"/>
      <c r="D82" s="51"/>
      <c r="E82" s="113"/>
      <c r="F82" s="113"/>
    </row>
    <row r="83" spans="1:6" ht="12.75">
      <c r="A83" s="33"/>
      <c r="B83" s="32"/>
      <c r="C83" s="51"/>
      <c r="D83" s="51"/>
      <c r="E83" s="113"/>
      <c r="F83" s="113"/>
    </row>
    <row r="84" spans="1:6" ht="12.75">
      <c r="A84" s="33"/>
      <c r="B84" s="32"/>
      <c r="C84" s="51"/>
      <c r="D84" s="53"/>
      <c r="E84" s="114"/>
      <c r="F84" s="114"/>
    </row>
    <row r="85" spans="1:6" ht="12.75">
      <c r="A85" s="55"/>
      <c r="B85" s="55"/>
      <c r="C85" s="56"/>
      <c r="D85" s="56"/>
      <c r="E85" s="56"/>
      <c r="F85" s="56"/>
    </row>
    <row r="86" spans="1:6" ht="12.75">
      <c r="A86" s="55"/>
      <c r="B86" s="55"/>
      <c r="C86" s="56"/>
      <c r="D86" s="56"/>
      <c r="E86" s="56"/>
      <c r="F86" s="56"/>
    </row>
    <row r="87" spans="1:6" ht="12.75">
      <c r="A87" s="33"/>
      <c r="B87" s="32"/>
      <c r="C87" s="51"/>
      <c r="D87" s="51"/>
      <c r="E87" s="112"/>
      <c r="F87" s="115"/>
    </row>
    <row r="88" spans="1:6" ht="12.75">
      <c r="A88" s="33"/>
      <c r="B88" s="32"/>
      <c r="C88" s="51"/>
      <c r="D88" s="51"/>
      <c r="E88" s="113"/>
      <c r="F88" s="113"/>
    </row>
    <row r="89" spans="1:6" ht="12.75">
      <c r="A89" s="33"/>
      <c r="B89" s="32"/>
      <c r="C89" s="51"/>
      <c r="D89" s="51"/>
      <c r="E89" s="113"/>
      <c r="F89" s="113"/>
    </row>
    <row r="90" spans="1:6" ht="12.75">
      <c r="A90" s="33"/>
      <c r="B90" s="49"/>
      <c r="C90" s="51"/>
      <c r="D90" s="51"/>
      <c r="E90" s="113"/>
      <c r="F90" s="113"/>
    </row>
    <row r="91" spans="1:6" ht="12.75">
      <c r="A91" s="33"/>
      <c r="B91" s="32"/>
      <c r="C91" s="51"/>
      <c r="D91" s="51"/>
      <c r="E91" s="114"/>
      <c r="F91" s="114"/>
    </row>
    <row r="92" spans="1:6" ht="12.75">
      <c r="A92" s="55"/>
      <c r="B92" s="55"/>
      <c r="C92" s="56"/>
      <c r="D92" s="56"/>
      <c r="E92" s="56"/>
      <c r="F92" s="56"/>
    </row>
    <row r="93" spans="1:6" ht="12.75">
      <c r="A93" s="55"/>
      <c r="B93" s="55"/>
      <c r="C93" s="56"/>
      <c r="D93" s="56"/>
      <c r="E93" s="56"/>
      <c r="F93" s="56"/>
    </row>
    <row r="94" spans="1:6" ht="12.75">
      <c r="A94" s="33"/>
      <c r="B94" s="50"/>
      <c r="C94" s="51"/>
      <c r="D94" s="51"/>
      <c r="E94" s="112"/>
      <c r="F94" s="115"/>
    </row>
    <row r="95" spans="1:6" ht="12.75">
      <c r="A95" s="33"/>
      <c r="B95" s="32"/>
      <c r="C95" s="51"/>
      <c r="D95" s="51"/>
      <c r="E95" s="113"/>
      <c r="F95" s="113"/>
    </row>
    <row r="96" spans="1:6" ht="12.75">
      <c r="A96" s="33"/>
      <c r="B96" s="32"/>
      <c r="C96" s="51"/>
      <c r="D96" s="51"/>
      <c r="E96" s="113"/>
      <c r="F96" s="113"/>
    </row>
    <row r="97" spans="1:6" ht="12.75">
      <c r="A97" s="33"/>
      <c r="B97" s="32"/>
      <c r="C97" s="51"/>
      <c r="D97" s="51"/>
      <c r="E97" s="113"/>
      <c r="F97" s="113"/>
    </row>
    <row r="98" spans="1:6" ht="12.75">
      <c r="A98" s="33"/>
      <c r="B98" s="32"/>
      <c r="C98" s="51"/>
      <c r="D98" s="51"/>
      <c r="E98" s="114"/>
      <c r="F98" s="114"/>
    </row>
    <row r="99" ht="99" customHeight="1"/>
    <row r="100" spans="1:6" ht="18">
      <c r="A100" s="129"/>
      <c r="B100" s="129"/>
      <c r="C100" s="129"/>
      <c r="D100" s="129"/>
      <c r="E100" s="129"/>
      <c r="F100" s="129"/>
    </row>
    <row r="101" spans="1:6" ht="14.25">
      <c r="A101" s="23"/>
      <c r="B101" s="54"/>
      <c r="C101" s="54"/>
      <c r="D101" s="54"/>
      <c r="E101" s="54"/>
      <c r="F101" s="54"/>
    </row>
    <row r="102" spans="1:6" ht="12.75">
      <c r="A102" s="33"/>
      <c r="B102" s="32"/>
      <c r="C102" s="32"/>
      <c r="D102" s="32"/>
      <c r="E102" s="112"/>
      <c r="F102" s="115"/>
    </row>
    <row r="103" spans="1:6" ht="12.75">
      <c r="A103" s="33"/>
      <c r="B103" s="32"/>
      <c r="C103" s="32"/>
      <c r="D103" s="32"/>
      <c r="E103" s="113"/>
      <c r="F103" s="125"/>
    </row>
    <row r="104" spans="1:6" ht="12.75">
      <c r="A104" s="33"/>
      <c r="B104" s="32"/>
      <c r="C104" s="32"/>
      <c r="D104" s="32"/>
      <c r="E104" s="113"/>
      <c r="F104" s="125"/>
    </row>
    <row r="105" spans="1:6" ht="12.75">
      <c r="A105" s="33"/>
      <c r="B105" s="32"/>
      <c r="C105" s="32"/>
      <c r="D105" s="32"/>
      <c r="E105" s="113"/>
      <c r="F105" s="125"/>
    </row>
    <row r="106" spans="1:6" ht="12.75">
      <c r="A106" s="33"/>
      <c r="B106" s="32"/>
      <c r="C106" s="32"/>
      <c r="D106" s="32"/>
      <c r="E106" s="114"/>
      <c r="F106" s="126"/>
    </row>
    <row r="107" spans="1:6" ht="12.75">
      <c r="A107" s="55"/>
      <c r="B107" s="55"/>
      <c r="C107" s="56"/>
      <c r="D107" s="56"/>
      <c r="E107" s="56"/>
      <c r="F107" s="56"/>
    </row>
    <row r="108" spans="1:6" ht="12.75">
      <c r="A108" s="55"/>
      <c r="B108" s="55"/>
      <c r="C108" s="56"/>
      <c r="D108" s="56"/>
      <c r="E108" s="56"/>
      <c r="F108" s="56"/>
    </row>
    <row r="109" spans="1:6" ht="12.75">
      <c r="A109" s="33"/>
      <c r="B109" s="32"/>
      <c r="C109" s="51"/>
      <c r="D109" s="51"/>
      <c r="E109" s="112"/>
      <c r="F109" s="115"/>
    </row>
    <row r="110" spans="1:6" ht="12.75">
      <c r="A110" s="33"/>
      <c r="B110" s="32"/>
      <c r="C110" s="51"/>
      <c r="D110" s="51"/>
      <c r="E110" s="113"/>
      <c r="F110" s="125"/>
    </row>
    <row r="111" spans="1:6" ht="12.75">
      <c r="A111" s="33"/>
      <c r="B111" s="32"/>
      <c r="C111" s="51"/>
      <c r="D111" s="51"/>
      <c r="E111" s="113"/>
      <c r="F111" s="125"/>
    </row>
    <row r="112" spans="1:6" ht="12.75">
      <c r="A112" s="33"/>
      <c r="B112" s="32"/>
      <c r="C112" s="51"/>
      <c r="D112" s="51"/>
      <c r="E112" s="113"/>
      <c r="F112" s="125"/>
    </row>
    <row r="113" spans="1:6" ht="12.75">
      <c r="A113" s="33"/>
      <c r="B113" s="32"/>
      <c r="C113" s="51"/>
      <c r="D113" s="51"/>
      <c r="E113" s="114"/>
      <c r="F113" s="126"/>
    </row>
    <row r="114" spans="1:6" ht="12.75">
      <c r="A114" s="55"/>
      <c r="B114" s="55"/>
      <c r="C114" s="56"/>
      <c r="D114" s="56"/>
      <c r="E114" s="56"/>
      <c r="F114" s="56"/>
    </row>
    <row r="115" spans="1:6" ht="12.75">
      <c r="A115" s="55"/>
      <c r="B115" s="55"/>
      <c r="C115" s="56"/>
      <c r="D115" s="56"/>
      <c r="E115" s="56"/>
      <c r="F115" s="56"/>
    </row>
    <row r="116" spans="1:6" ht="12.75">
      <c r="A116" s="33"/>
      <c r="B116" s="32"/>
      <c r="C116" s="51"/>
      <c r="D116" s="51"/>
      <c r="E116" s="112"/>
      <c r="F116" s="127"/>
    </row>
    <row r="117" spans="1:6" ht="12.75">
      <c r="A117" s="33"/>
      <c r="B117" s="32"/>
      <c r="C117" s="51"/>
      <c r="D117" s="51"/>
      <c r="E117" s="113"/>
      <c r="F117" s="127"/>
    </row>
    <row r="118" spans="1:6" ht="12.75">
      <c r="A118" s="33"/>
      <c r="B118" s="32"/>
      <c r="C118" s="51"/>
      <c r="D118" s="51"/>
      <c r="E118" s="113"/>
      <c r="F118" s="127"/>
    </row>
    <row r="119" spans="1:6" ht="12.75">
      <c r="A119" s="33"/>
      <c r="B119" s="32"/>
      <c r="C119" s="51"/>
      <c r="D119" s="51"/>
      <c r="E119" s="113"/>
      <c r="F119" s="127"/>
    </row>
    <row r="120" spans="1:6" ht="12.75">
      <c r="A120" s="33"/>
      <c r="B120" s="32"/>
      <c r="C120" s="51"/>
      <c r="D120" s="51"/>
      <c r="E120" s="114"/>
      <c r="F120" s="127"/>
    </row>
    <row r="121" spans="1:6" ht="12.75">
      <c r="A121" s="55"/>
      <c r="B121" s="55"/>
      <c r="C121" s="56"/>
      <c r="D121" s="56"/>
      <c r="E121" s="56"/>
      <c r="F121" s="56"/>
    </row>
    <row r="122" spans="1:6" ht="12.75">
      <c r="A122" s="55"/>
      <c r="B122" s="55"/>
      <c r="C122" s="56"/>
      <c r="D122" s="56"/>
      <c r="E122" s="56"/>
      <c r="F122" s="56"/>
    </row>
    <row r="123" spans="1:6" ht="12.75">
      <c r="A123" s="33"/>
      <c r="B123" s="32"/>
      <c r="C123" s="128"/>
      <c r="D123" s="128"/>
      <c r="E123" s="112"/>
      <c r="F123" s="115"/>
    </row>
    <row r="124" spans="1:6" ht="12.75">
      <c r="A124" s="33"/>
      <c r="B124" s="32"/>
      <c r="C124" s="128"/>
      <c r="D124" s="128"/>
      <c r="E124" s="113"/>
      <c r="F124" s="125"/>
    </row>
    <row r="125" spans="1:6" ht="12.75">
      <c r="A125" s="33"/>
      <c r="B125" s="32"/>
      <c r="C125" s="128"/>
      <c r="D125" s="128"/>
      <c r="E125" s="113"/>
      <c r="F125" s="125"/>
    </row>
    <row r="126" spans="1:6" ht="12.75">
      <c r="A126" s="33"/>
      <c r="B126" s="32"/>
      <c r="C126" s="128"/>
      <c r="D126" s="128"/>
      <c r="E126" s="113"/>
      <c r="F126" s="125"/>
    </row>
    <row r="127" spans="1:6" ht="12.75">
      <c r="A127" s="33"/>
      <c r="B127" s="32"/>
      <c r="C127" s="128"/>
      <c r="D127" s="128"/>
      <c r="E127" s="114"/>
      <c r="F127" s="126"/>
    </row>
  </sheetData>
  <mergeCells count="41">
    <mergeCell ref="A1:F1"/>
    <mergeCell ref="F3:F7"/>
    <mergeCell ref="F10:F14"/>
    <mergeCell ref="E3:E7"/>
    <mergeCell ref="E10:E14"/>
    <mergeCell ref="F17:F21"/>
    <mergeCell ref="F24:F28"/>
    <mergeCell ref="E17:E21"/>
    <mergeCell ref="E24:E28"/>
    <mergeCell ref="F31:F35"/>
    <mergeCell ref="F38:F42"/>
    <mergeCell ref="E31:E35"/>
    <mergeCell ref="E38:E42"/>
    <mergeCell ref="F45:F49"/>
    <mergeCell ref="A51:F51"/>
    <mergeCell ref="F53:F57"/>
    <mergeCell ref="E45:E49"/>
    <mergeCell ref="E53:E57"/>
    <mergeCell ref="F59:F63"/>
    <mergeCell ref="F66:F70"/>
    <mergeCell ref="F73:F77"/>
    <mergeCell ref="F80:F84"/>
    <mergeCell ref="F87:F91"/>
    <mergeCell ref="A100:F100"/>
    <mergeCell ref="E102:E106"/>
    <mergeCell ref="F102:F106"/>
    <mergeCell ref="E87:E91"/>
    <mergeCell ref="E94:E98"/>
    <mergeCell ref="F94:F98"/>
    <mergeCell ref="F109:F113"/>
    <mergeCell ref="F116:F120"/>
    <mergeCell ref="C123:C127"/>
    <mergeCell ref="D123:D127"/>
    <mergeCell ref="E123:E127"/>
    <mergeCell ref="F123:F127"/>
    <mergeCell ref="E109:E113"/>
    <mergeCell ref="E116:E120"/>
    <mergeCell ref="E59:E63"/>
    <mergeCell ref="E66:E70"/>
    <mergeCell ref="E73:E77"/>
    <mergeCell ref="E80:E84"/>
  </mergeCells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F1"/>
    </sheetView>
  </sheetViews>
  <sheetFormatPr defaultColWidth="11.421875" defaultRowHeight="12.75"/>
  <cols>
    <col min="2" max="2" width="21.8515625" style="0" bestFit="1" customWidth="1"/>
  </cols>
  <sheetData>
    <row r="1" spans="1:6" ht="18">
      <c r="A1" s="119" t="s">
        <v>49</v>
      </c>
      <c r="B1" s="119"/>
      <c r="C1" s="119"/>
      <c r="D1" s="119"/>
      <c r="E1" s="119"/>
      <c r="F1" s="119"/>
    </row>
    <row r="2" spans="1:6" ht="14.25">
      <c r="A2" s="57" t="s">
        <v>47</v>
      </c>
      <c r="B2" s="58" t="s">
        <v>43</v>
      </c>
      <c r="C2" s="58" t="s">
        <v>44</v>
      </c>
      <c r="D2" s="58" t="s">
        <v>46</v>
      </c>
      <c r="E2" s="58" t="s">
        <v>51</v>
      </c>
      <c r="F2" s="58" t="s">
        <v>50</v>
      </c>
    </row>
    <row r="3" spans="1:6" ht="16.5">
      <c r="A3" s="65">
        <v>278</v>
      </c>
      <c r="B3" s="66" t="s">
        <v>60</v>
      </c>
      <c r="C3" s="67" t="s">
        <v>185</v>
      </c>
      <c r="D3" s="40">
        <v>2000</v>
      </c>
      <c r="E3" s="116">
        <v>1</v>
      </c>
      <c r="F3" s="115">
        <v>0.002036689814814815</v>
      </c>
    </row>
    <row r="4" spans="1:6" ht="16.5">
      <c r="A4" s="65">
        <v>284</v>
      </c>
      <c r="B4" s="66" t="s">
        <v>64</v>
      </c>
      <c r="C4" s="67" t="s">
        <v>22</v>
      </c>
      <c r="D4" s="40">
        <v>2001</v>
      </c>
      <c r="E4" s="117"/>
      <c r="F4" s="113"/>
    </row>
    <row r="5" spans="1:6" ht="16.5">
      <c r="A5" s="65">
        <v>293</v>
      </c>
      <c r="B5" s="66" t="s">
        <v>62</v>
      </c>
      <c r="C5" s="67" t="s">
        <v>22</v>
      </c>
      <c r="D5" s="40">
        <v>2001</v>
      </c>
      <c r="E5" s="117"/>
      <c r="F5" s="113"/>
    </row>
    <row r="6" spans="1:6" ht="16.5">
      <c r="A6" s="65">
        <v>299</v>
      </c>
      <c r="B6" s="66" t="s">
        <v>65</v>
      </c>
      <c r="C6" s="67" t="s">
        <v>22</v>
      </c>
      <c r="D6" s="40">
        <v>2002</v>
      </c>
      <c r="E6" s="117"/>
      <c r="F6" s="113"/>
    </row>
    <row r="7" spans="1:6" ht="16.5">
      <c r="A7" s="65">
        <v>294</v>
      </c>
      <c r="B7" s="66" t="s">
        <v>63</v>
      </c>
      <c r="C7" s="67" t="s">
        <v>22</v>
      </c>
      <c r="D7" s="40">
        <v>2001</v>
      </c>
      <c r="E7" s="118"/>
      <c r="F7" s="114"/>
    </row>
    <row r="10" spans="1:6" ht="16.5">
      <c r="A10" s="65">
        <v>286</v>
      </c>
      <c r="B10" s="66" t="s">
        <v>138</v>
      </c>
      <c r="C10" s="67" t="s">
        <v>183</v>
      </c>
      <c r="D10" s="40">
        <v>2001</v>
      </c>
      <c r="E10" s="116">
        <v>2</v>
      </c>
      <c r="F10" s="115">
        <v>0.0020486111111111113</v>
      </c>
    </row>
    <row r="11" spans="1:6" ht="16.5">
      <c r="A11" s="65">
        <v>291</v>
      </c>
      <c r="B11" s="66" t="s">
        <v>143</v>
      </c>
      <c r="C11" s="67" t="s">
        <v>22</v>
      </c>
      <c r="D11" s="40">
        <v>2001</v>
      </c>
      <c r="E11" s="117"/>
      <c r="F11" s="113"/>
    </row>
    <row r="12" spans="1:6" ht="16.5">
      <c r="A12" s="65">
        <v>279</v>
      </c>
      <c r="B12" s="66" t="s">
        <v>81</v>
      </c>
      <c r="C12" s="67" t="s">
        <v>22</v>
      </c>
      <c r="D12" s="40">
        <v>2000</v>
      </c>
      <c r="E12" s="117"/>
      <c r="F12" s="113"/>
    </row>
    <row r="13" spans="1:6" ht="16.5">
      <c r="A13" s="65">
        <v>280</v>
      </c>
      <c r="B13" s="66" t="s">
        <v>145</v>
      </c>
      <c r="C13" s="67" t="s">
        <v>22</v>
      </c>
      <c r="D13" s="46">
        <v>2000</v>
      </c>
      <c r="E13" s="117"/>
      <c r="F13" s="113"/>
    </row>
    <row r="14" spans="1:6" ht="16.5">
      <c r="A14" s="65">
        <v>285</v>
      </c>
      <c r="B14" s="66" t="s">
        <v>137</v>
      </c>
      <c r="C14" s="67" t="s">
        <v>22</v>
      </c>
      <c r="D14" s="40">
        <v>2001</v>
      </c>
      <c r="E14" s="118"/>
      <c r="F14" s="114"/>
    </row>
    <row r="17" spans="1:6" ht="16.5">
      <c r="A17" s="65">
        <v>324</v>
      </c>
      <c r="B17" s="66" t="s">
        <v>127</v>
      </c>
      <c r="C17" s="67" t="s">
        <v>187</v>
      </c>
      <c r="D17" s="40">
        <v>2000</v>
      </c>
      <c r="E17" s="116">
        <v>3</v>
      </c>
      <c r="F17" s="115">
        <v>0.0022791666666666668</v>
      </c>
    </row>
    <row r="18" spans="1:6" ht="16.5">
      <c r="A18" s="65">
        <v>329</v>
      </c>
      <c r="B18" s="66" t="s">
        <v>131</v>
      </c>
      <c r="C18" s="67" t="s">
        <v>20</v>
      </c>
      <c r="D18" s="40">
        <v>2001</v>
      </c>
      <c r="E18" s="117"/>
      <c r="F18" s="113"/>
    </row>
    <row r="19" spans="1:6" ht="16.5">
      <c r="A19" s="65">
        <v>331</v>
      </c>
      <c r="B19" s="66" t="s">
        <v>133</v>
      </c>
      <c r="C19" s="67" t="s">
        <v>20</v>
      </c>
      <c r="D19" s="40">
        <v>2002</v>
      </c>
      <c r="E19" s="117"/>
      <c r="F19" s="113"/>
    </row>
    <row r="20" spans="1:6" ht="16.5">
      <c r="A20" s="65">
        <v>328</v>
      </c>
      <c r="B20" s="66" t="s">
        <v>125</v>
      </c>
      <c r="C20" s="67" t="s">
        <v>20</v>
      </c>
      <c r="D20" s="40">
        <v>2000</v>
      </c>
      <c r="E20" s="117"/>
      <c r="F20" s="113"/>
    </row>
    <row r="21" spans="1:6" ht="16.5">
      <c r="A21" s="65">
        <v>332</v>
      </c>
      <c r="B21" s="66" t="s">
        <v>126</v>
      </c>
      <c r="C21" s="67" t="s">
        <v>20</v>
      </c>
      <c r="D21" s="40">
        <v>2002</v>
      </c>
      <c r="E21" s="118"/>
      <c r="F21" s="114"/>
    </row>
    <row r="24" spans="1:6" ht="16.5">
      <c r="A24" s="65">
        <v>330</v>
      </c>
      <c r="B24" s="66" t="s">
        <v>132</v>
      </c>
      <c r="C24" s="67" t="s">
        <v>20</v>
      </c>
      <c r="D24" s="40">
        <v>2001</v>
      </c>
      <c r="E24" s="116">
        <v>4</v>
      </c>
      <c r="F24" s="115">
        <v>0.0023412037037037034</v>
      </c>
    </row>
    <row r="25" spans="1:6" ht="16.5">
      <c r="A25" s="65">
        <v>339</v>
      </c>
      <c r="B25" s="66" t="s">
        <v>112</v>
      </c>
      <c r="C25" s="67" t="s">
        <v>188</v>
      </c>
      <c r="D25" s="40">
        <v>2001</v>
      </c>
      <c r="E25" s="117"/>
      <c r="F25" s="113"/>
    </row>
    <row r="26" spans="1:6" ht="16.5">
      <c r="A26" s="65">
        <v>338</v>
      </c>
      <c r="B26" s="66" t="s">
        <v>115</v>
      </c>
      <c r="C26" s="67" t="s">
        <v>21</v>
      </c>
      <c r="D26" s="40">
        <v>2000</v>
      </c>
      <c r="E26" s="117"/>
      <c r="F26" s="113"/>
    </row>
    <row r="27" spans="1:6" ht="16.5">
      <c r="A27" s="65">
        <v>334</v>
      </c>
      <c r="B27" s="66" t="s">
        <v>117</v>
      </c>
      <c r="C27" s="67" t="s">
        <v>21</v>
      </c>
      <c r="D27" s="40">
        <v>1998</v>
      </c>
      <c r="E27" s="117"/>
      <c r="F27" s="113"/>
    </row>
    <row r="28" spans="1:6" ht="16.5">
      <c r="A28" s="65">
        <v>336</v>
      </c>
      <c r="B28" s="74" t="s">
        <v>113</v>
      </c>
      <c r="C28" s="67" t="s">
        <v>21</v>
      </c>
      <c r="D28" s="40">
        <v>2000</v>
      </c>
      <c r="E28" s="118"/>
      <c r="F28" s="114"/>
    </row>
    <row r="31" spans="1:6" ht="16.5">
      <c r="A31" s="65">
        <v>308</v>
      </c>
      <c r="B31" s="68" t="s">
        <v>70</v>
      </c>
      <c r="C31" s="67" t="s">
        <v>182</v>
      </c>
      <c r="D31" s="60">
        <v>2001</v>
      </c>
      <c r="E31" s="116">
        <v>5</v>
      </c>
      <c r="F31" s="115">
        <v>0.0023694444444444444</v>
      </c>
    </row>
    <row r="32" spans="1:6" ht="16.5">
      <c r="A32" s="65">
        <v>306</v>
      </c>
      <c r="B32" s="68" t="s">
        <v>73</v>
      </c>
      <c r="C32" s="67" t="s">
        <v>78</v>
      </c>
      <c r="D32" s="60">
        <v>2000</v>
      </c>
      <c r="E32" s="117"/>
      <c r="F32" s="113"/>
    </row>
    <row r="33" spans="1:6" ht="16.5">
      <c r="A33" s="65">
        <v>307</v>
      </c>
      <c r="B33" s="68" t="s">
        <v>69</v>
      </c>
      <c r="C33" s="67" t="s">
        <v>78</v>
      </c>
      <c r="D33" s="60">
        <v>2001</v>
      </c>
      <c r="E33" s="117"/>
      <c r="F33" s="113"/>
    </row>
    <row r="34" spans="1:6" ht="16.5">
      <c r="A34" s="65">
        <v>309</v>
      </c>
      <c r="B34" s="68" t="s">
        <v>72</v>
      </c>
      <c r="C34" s="67" t="s">
        <v>78</v>
      </c>
      <c r="D34" s="60">
        <v>2001</v>
      </c>
      <c r="E34" s="117"/>
      <c r="F34" s="113"/>
    </row>
    <row r="35" spans="1:6" ht="16.5">
      <c r="A35" s="65">
        <v>305</v>
      </c>
      <c r="B35" s="68" t="s">
        <v>71</v>
      </c>
      <c r="C35" s="67" t="s">
        <v>78</v>
      </c>
      <c r="D35" s="60">
        <v>2000</v>
      </c>
      <c r="E35" s="118"/>
      <c r="F35" s="114"/>
    </row>
    <row r="38" spans="1:6" ht="16.5">
      <c r="A38" s="65">
        <v>295</v>
      </c>
      <c r="B38" s="66" t="s">
        <v>151</v>
      </c>
      <c r="C38" s="67" t="s">
        <v>184</v>
      </c>
      <c r="D38" s="40">
        <v>2001</v>
      </c>
      <c r="E38" s="116">
        <v>6</v>
      </c>
      <c r="F38" s="115">
        <v>0.0024258101851851854</v>
      </c>
    </row>
    <row r="39" spans="1:6" ht="16.5">
      <c r="A39" s="65">
        <v>292</v>
      </c>
      <c r="B39" s="66" t="s">
        <v>144</v>
      </c>
      <c r="C39" s="67" t="s">
        <v>22</v>
      </c>
      <c r="D39" s="40">
        <v>2001</v>
      </c>
      <c r="E39" s="117"/>
      <c r="F39" s="113"/>
    </row>
    <row r="40" spans="1:6" ht="16.5">
      <c r="A40" s="65">
        <v>287</v>
      </c>
      <c r="B40" s="66" t="s">
        <v>139</v>
      </c>
      <c r="C40" s="67" t="s">
        <v>22</v>
      </c>
      <c r="D40" s="40">
        <v>2001</v>
      </c>
      <c r="E40" s="117"/>
      <c r="F40" s="113"/>
    </row>
    <row r="41" spans="1:6" ht="16.5">
      <c r="A41" s="65">
        <v>290</v>
      </c>
      <c r="B41" s="66" t="s">
        <v>142</v>
      </c>
      <c r="C41" s="67" t="s">
        <v>22</v>
      </c>
      <c r="D41" s="40">
        <v>2001</v>
      </c>
      <c r="E41" s="117"/>
      <c r="F41" s="113"/>
    </row>
    <row r="42" spans="1:6" ht="16.5">
      <c r="A42" s="65">
        <v>282</v>
      </c>
      <c r="B42" s="66" t="s">
        <v>61</v>
      </c>
      <c r="C42" s="67" t="s">
        <v>22</v>
      </c>
      <c r="D42" s="40">
        <v>2000</v>
      </c>
      <c r="E42" s="118"/>
      <c r="F42" s="114"/>
    </row>
  </sheetData>
  <mergeCells count="13">
    <mergeCell ref="A1:F1"/>
    <mergeCell ref="E3:E7"/>
    <mergeCell ref="F3:F7"/>
    <mergeCell ref="E10:E14"/>
    <mergeCell ref="F10:F14"/>
    <mergeCell ref="E17:E21"/>
    <mergeCell ref="F17:F21"/>
    <mergeCell ref="E24:E28"/>
    <mergeCell ref="F24:F28"/>
    <mergeCell ref="E31:E35"/>
    <mergeCell ref="F31:F35"/>
    <mergeCell ref="E38:E42"/>
    <mergeCell ref="F38:F42"/>
  </mergeCells>
  <printOptions/>
  <pageMargins left="0.75" right="0.75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2">
      <selection activeCell="F50" sqref="F50"/>
    </sheetView>
  </sheetViews>
  <sheetFormatPr defaultColWidth="11.421875" defaultRowHeight="12.75"/>
  <cols>
    <col min="2" max="2" width="28.57421875" style="0" bestFit="1" customWidth="1"/>
  </cols>
  <sheetData>
    <row r="1" spans="1:6" ht="18">
      <c r="A1" s="119" t="s">
        <v>176</v>
      </c>
      <c r="B1" s="119"/>
      <c r="C1" s="119"/>
      <c r="D1" s="119"/>
      <c r="E1" s="119"/>
      <c r="F1" s="119"/>
    </row>
    <row r="2" spans="1:6" ht="14.25">
      <c r="A2" s="57" t="s">
        <v>47</v>
      </c>
      <c r="B2" s="58" t="s">
        <v>43</v>
      </c>
      <c r="C2" s="58" t="s">
        <v>44</v>
      </c>
      <c r="D2" s="58" t="s">
        <v>46</v>
      </c>
      <c r="E2" s="58" t="s">
        <v>51</v>
      </c>
      <c r="F2" s="58" t="s">
        <v>50</v>
      </c>
    </row>
    <row r="3" spans="1:6" ht="14.25">
      <c r="A3" s="85">
        <v>244</v>
      </c>
      <c r="B3" s="86" t="s">
        <v>84</v>
      </c>
      <c r="C3" s="84" t="s">
        <v>178</v>
      </c>
      <c r="D3" s="54">
        <v>1999</v>
      </c>
      <c r="E3" s="116">
        <v>1</v>
      </c>
      <c r="F3" s="123">
        <v>0.001582175925925926</v>
      </c>
    </row>
    <row r="4" spans="1:6" ht="14.25">
      <c r="A4" s="85">
        <v>248</v>
      </c>
      <c r="B4" s="86" t="s">
        <v>83</v>
      </c>
      <c r="C4" s="84" t="s">
        <v>54</v>
      </c>
      <c r="D4" s="54">
        <v>2000</v>
      </c>
      <c r="E4" s="117"/>
      <c r="F4" s="121"/>
    </row>
    <row r="5" spans="1:6" ht="14.25">
      <c r="A5" s="85">
        <v>245</v>
      </c>
      <c r="B5" s="86" t="s">
        <v>85</v>
      </c>
      <c r="C5" s="84" t="s">
        <v>54</v>
      </c>
      <c r="D5" s="54">
        <v>1999</v>
      </c>
      <c r="E5" s="117"/>
      <c r="F5" s="121"/>
    </row>
    <row r="6" spans="1:6" ht="14.25">
      <c r="A6" s="85">
        <v>246</v>
      </c>
      <c r="B6" s="86" t="s">
        <v>89</v>
      </c>
      <c r="C6" s="84" t="s">
        <v>54</v>
      </c>
      <c r="D6" s="54">
        <v>1999</v>
      </c>
      <c r="E6" s="117"/>
      <c r="F6" s="121"/>
    </row>
    <row r="7" spans="1:6" ht="14.25">
      <c r="A7" s="85">
        <v>243</v>
      </c>
      <c r="B7" s="86" t="s">
        <v>91</v>
      </c>
      <c r="C7" s="84" t="s">
        <v>54</v>
      </c>
      <c r="D7" s="54">
        <v>1998</v>
      </c>
      <c r="E7" s="118"/>
      <c r="F7" s="122"/>
    </row>
    <row r="10" spans="1:6" ht="14.25">
      <c r="A10" s="85">
        <v>263</v>
      </c>
      <c r="B10" s="86" t="s">
        <v>161</v>
      </c>
      <c r="C10" s="84" t="s">
        <v>183</v>
      </c>
      <c r="D10" s="54">
        <v>1998</v>
      </c>
      <c r="E10" s="116">
        <v>1</v>
      </c>
      <c r="F10" s="123">
        <v>0.001582175925925926</v>
      </c>
    </row>
    <row r="11" spans="1:6" ht="14.25">
      <c r="A11" s="85">
        <v>266</v>
      </c>
      <c r="B11" s="86" t="s">
        <v>164</v>
      </c>
      <c r="C11" s="84" t="s">
        <v>22</v>
      </c>
      <c r="D11" s="54">
        <v>1998</v>
      </c>
      <c r="E11" s="117"/>
      <c r="F11" s="121"/>
    </row>
    <row r="12" spans="1:6" ht="14.25">
      <c r="A12" s="85">
        <v>270</v>
      </c>
      <c r="B12" s="86" t="s">
        <v>149</v>
      </c>
      <c r="C12" s="84" t="s">
        <v>22</v>
      </c>
      <c r="D12" s="90">
        <v>1999</v>
      </c>
      <c r="E12" s="117"/>
      <c r="F12" s="121"/>
    </row>
    <row r="13" spans="1:6" ht="14.25">
      <c r="A13" s="85">
        <v>268</v>
      </c>
      <c r="B13" s="91" t="s">
        <v>147</v>
      </c>
      <c r="C13" s="84" t="s">
        <v>22</v>
      </c>
      <c r="D13" s="90">
        <v>1999</v>
      </c>
      <c r="E13" s="117"/>
      <c r="F13" s="121"/>
    </row>
    <row r="14" spans="1:6" ht="14.25">
      <c r="A14" s="85">
        <v>258</v>
      </c>
      <c r="B14" s="86" t="s">
        <v>157</v>
      </c>
      <c r="C14" s="84" t="s">
        <v>22</v>
      </c>
      <c r="D14" s="54">
        <v>1998</v>
      </c>
      <c r="E14" s="118"/>
      <c r="F14" s="122"/>
    </row>
    <row r="17" spans="1:6" ht="14.25">
      <c r="A17" s="85">
        <v>269</v>
      </c>
      <c r="B17" s="86" t="s">
        <v>148</v>
      </c>
      <c r="C17" s="84" t="s">
        <v>184</v>
      </c>
      <c r="D17" s="90">
        <v>1999</v>
      </c>
      <c r="E17" s="116">
        <v>3</v>
      </c>
      <c r="F17" s="123">
        <v>0.0017918981481481481</v>
      </c>
    </row>
    <row r="18" spans="1:6" ht="14.25">
      <c r="A18" s="85">
        <v>265</v>
      </c>
      <c r="B18" s="91" t="s">
        <v>163</v>
      </c>
      <c r="C18" s="84" t="s">
        <v>22</v>
      </c>
      <c r="D18" s="54">
        <v>1998</v>
      </c>
      <c r="E18" s="117"/>
      <c r="F18" s="121"/>
    </row>
    <row r="19" spans="1:6" ht="14.25">
      <c r="A19" s="85">
        <v>261</v>
      </c>
      <c r="B19" s="86" t="s">
        <v>159</v>
      </c>
      <c r="C19" s="84" t="s">
        <v>22</v>
      </c>
      <c r="D19" s="54">
        <v>1998</v>
      </c>
      <c r="E19" s="117"/>
      <c r="F19" s="121"/>
    </row>
    <row r="20" spans="1:6" ht="14.25">
      <c r="A20" s="85">
        <v>260</v>
      </c>
      <c r="B20" s="92" t="s">
        <v>80</v>
      </c>
      <c r="C20" s="84" t="s">
        <v>22</v>
      </c>
      <c r="D20" s="93">
        <v>1998</v>
      </c>
      <c r="E20" s="117"/>
      <c r="F20" s="121"/>
    </row>
    <row r="21" spans="1:6" ht="14.25">
      <c r="A21" s="85">
        <v>272</v>
      </c>
      <c r="B21" s="94" t="s">
        <v>56</v>
      </c>
      <c r="C21" s="84" t="s">
        <v>22</v>
      </c>
      <c r="D21" s="54">
        <v>1999</v>
      </c>
      <c r="E21" s="118"/>
      <c r="F21" s="122"/>
    </row>
    <row r="24" spans="1:6" ht="14.25">
      <c r="A24" s="85">
        <v>319</v>
      </c>
      <c r="B24" s="86" t="s">
        <v>120</v>
      </c>
      <c r="C24" s="84" t="s">
        <v>187</v>
      </c>
      <c r="D24" s="54">
        <v>1999</v>
      </c>
      <c r="E24" s="116">
        <v>4</v>
      </c>
      <c r="F24" s="123">
        <v>0.001819675925925926</v>
      </c>
    </row>
    <row r="25" spans="1:6" ht="14.25">
      <c r="A25" s="85">
        <v>320</v>
      </c>
      <c r="B25" s="86" t="s">
        <v>121</v>
      </c>
      <c r="C25" s="84" t="s">
        <v>20</v>
      </c>
      <c r="D25" s="54">
        <v>1999</v>
      </c>
      <c r="E25" s="117"/>
      <c r="F25" s="121"/>
    </row>
    <row r="26" spans="1:6" ht="14.25">
      <c r="A26" s="85">
        <v>321</v>
      </c>
      <c r="B26" s="86" t="s">
        <v>122</v>
      </c>
      <c r="C26" s="84" t="s">
        <v>20</v>
      </c>
      <c r="D26" s="54">
        <v>1999</v>
      </c>
      <c r="E26" s="117"/>
      <c r="F26" s="121"/>
    </row>
    <row r="27" spans="1:6" ht="14.25">
      <c r="A27" s="85">
        <v>326</v>
      </c>
      <c r="B27" s="86" t="s">
        <v>129</v>
      </c>
      <c r="C27" s="84" t="s">
        <v>20</v>
      </c>
      <c r="D27" s="54">
        <v>2000</v>
      </c>
      <c r="E27" s="117"/>
      <c r="F27" s="121"/>
    </row>
    <row r="28" spans="1:6" ht="14.25">
      <c r="A28" s="85">
        <v>327</v>
      </c>
      <c r="B28" s="86" t="s">
        <v>130</v>
      </c>
      <c r="C28" s="84" t="s">
        <v>20</v>
      </c>
      <c r="D28" s="54">
        <v>2000</v>
      </c>
      <c r="E28" s="118"/>
      <c r="F28" s="122"/>
    </row>
    <row r="31" spans="1:6" ht="14.25">
      <c r="A31" s="85">
        <v>312</v>
      </c>
      <c r="B31" s="86" t="s">
        <v>106</v>
      </c>
      <c r="C31" s="84" t="s">
        <v>181</v>
      </c>
      <c r="D31" s="89">
        <v>1999</v>
      </c>
      <c r="E31" s="116">
        <v>5</v>
      </c>
      <c r="F31" s="123">
        <v>0.0020873842592592593</v>
      </c>
    </row>
    <row r="32" spans="1:6" ht="14.25">
      <c r="A32" s="85">
        <v>313</v>
      </c>
      <c r="B32" s="86" t="s">
        <v>107</v>
      </c>
      <c r="C32" s="84" t="s">
        <v>16</v>
      </c>
      <c r="D32" s="89">
        <v>1999</v>
      </c>
      <c r="E32" s="117"/>
      <c r="F32" s="121"/>
    </row>
    <row r="33" spans="1:6" ht="14.25">
      <c r="A33" s="85">
        <v>314</v>
      </c>
      <c r="B33" s="86" t="s">
        <v>108</v>
      </c>
      <c r="C33" s="84" t="s">
        <v>16</v>
      </c>
      <c r="D33" s="89">
        <v>1999</v>
      </c>
      <c r="E33" s="117"/>
      <c r="F33" s="121"/>
    </row>
    <row r="34" spans="1:6" ht="14.25">
      <c r="A34" s="85">
        <v>315</v>
      </c>
      <c r="B34" s="86" t="s">
        <v>111</v>
      </c>
      <c r="C34" s="84" t="s">
        <v>16</v>
      </c>
      <c r="D34" s="89">
        <v>2001</v>
      </c>
      <c r="E34" s="117"/>
      <c r="F34" s="121"/>
    </row>
    <row r="35" spans="1:6" ht="14.25">
      <c r="A35" s="85">
        <v>316</v>
      </c>
      <c r="B35" s="86" t="s">
        <v>109</v>
      </c>
      <c r="C35" s="84" t="s">
        <v>16</v>
      </c>
      <c r="D35" s="89">
        <v>2001</v>
      </c>
      <c r="E35" s="118"/>
      <c r="F35" s="122"/>
    </row>
    <row r="38" spans="1:6" ht="14.25">
      <c r="A38" s="85">
        <v>300</v>
      </c>
      <c r="B38" s="86" t="s">
        <v>67</v>
      </c>
      <c r="C38" s="84" t="s">
        <v>186</v>
      </c>
      <c r="D38" s="54">
        <v>2002</v>
      </c>
      <c r="E38" s="116">
        <v>6</v>
      </c>
      <c r="F38" s="123">
        <v>0.0021454861111111115</v>
      </c>
    </row>
    <row r="39" spans="1:6" ht="14.25">
      <c r="A39" s="85">
        <v>267</v>
      </c>
      <c r="B39" s="86" t="s">
        <v>57</v>
      </c>
      <c r="C39" s="84" t="s">
        <v>22</v>
      </c>
      <c r="D39" s="54">
        <v>1999</v>
      </c>
      <c r="E39" s="117"/>
      <c r="F39" s="121"/>
    </row>
    <row r="40" spans="1:6" ht="14.25">
      <c r="A40" s="85">
        <v>273</v>
      </c>
      <c r="B40" s="86" t="s">
        <v>68</v>
      </c>
      <c r="C40" s="84" t="s">
        <v>22</v>
      </c>
      <c r="D40" s="54">
        <v>1999</v>
      </c>
      <c r="E40" s="117"/>
      <c r="F40" s="121"/>
    </row>
    <row r="41" spans="1:6" ht="14.25">
      <c r="A41" s="85">
        <v>275</v>
      </c>
      <c r="B41" s="86" t="s">
        <v>59</v>
      </c>
      <c r="C41" s="84" t="s">
        <v>22</v>
      </c>
      <c r="D41" s="54">
        <v>1999</v>
      </c>
      <c r="E41" s="117"/>
      <c r="F41" s="121"/>
    </row>
    <row r="42" spans="1:6" ht="14.25">
      <c r="A42" s="85">
        <v>274</v>
      </c>
      <c r="B42" s="86" t="s">
        <v>58</v>
      </c>
      <c r="C42" s="84" t="s">
        <v>22</v>
      </c>
      <c r="D42" s="54">
        <v>1999</v>
      </c>
      <c r="E42" s="118"/>
      <c r="F42" s="122"/>
    </row>
    <row r="45" spans="1:6" ht="14.25">
      <c r="A45" s="85">
        <v>257</v>
      </c>
      <c r="B45" s="86" t="s">
        <v>156</v>
      </c>
      <c r="C45" s="84" t="s">
        <v>185</v>
      </c>
      <c r="D45" s="54">
        <v>1998</v>
      </c>
      <c r="E45" s="116">
        <v>7</v>
      </c>
      <c r="F45" s="123">
        <v>0.002187152777777778</v>
      </c>
    </row>
    <row r="46" spans="1:6" ht="14.25">
      <c r="A46" s="85">
        <v>271</v>
      </c>
      <c r="B46" s="86" t="s">
        <v>150</v>
      </c>
      <c r="C46" s="84" t="s">
        <v>22</v>
      </c>
      <c r="D46" s="90">
        <v>1999</v>
      </c>
      <c r="E46" s="117"/>
      <c r="F46" s="121"/>
    </row>
    <row r="47" spans="1:6" ht="14.25">
      <c r="A47" s="85">
        <v>264</v>
      </c>
      <c r="B47" s="92" t="s">
        <v>162</v>
      </c>
      <c r="C47" s="95" t="s">
        <v>22</v>
      </c>
      <c r="D47" s="93">
        <v>1998</v>
      </c>
      <c r="E47" s="117"/>
      <c r="F47" s="121"/>
    </row>
    <row r="48" spans="1:6" ht="14.25">
      <c r="A48" s="85">
        <v>262</v>
      </c>
      <c r="B48" s="86" t="s">
        <v>160</v>
      </c>
      <c r="C48" s="84" t="s">
        <v>22</v>
      </c>
      <c r="D48" s="54">
        <v>1998</v>
      </c>
      <c r="E48" s="117"/>
      <c r="F48" s="121"/>
    </row>
    <row r="49" spans="1:6" ht="14.25">
      <c r="A49" s="85">
        <v>277</v>
      </c>
      <c r="B49" s="86" t="s">
        <v>155</v>
      </c>
      <c r="C49" s="84" t="s">
        <v>22</v>
      </c>
      <c r="D49" s="54">
        <v>1999</v>
      </c>
      <c r="E49" s="118"/>
      <c r="F49" s="122"/>
    </row>
  </sheetData>
  <mergeCells count="15">
    <mergeCell ref="A1:F1"/>
    <mergeCell ref="E3:E7"/>
    <mergeCell ref="F3:F7"/>
    <mergeCell ref="E10:E14"/>
    <mergeCell ref="F10:F14"/>
    <mergeCell ref="E17:E21"/>
    <mergeCell ref="F17:F21"/>
    <mergeCell ref="E24:E28"/>
    <mergeCell ref="F24:F28"/>
    <mergeCell ref="E45:E49"/>
    <mergeCell ref="F45:F49"/>
    <mergeCell ref="E31:E35"/>
    <mergeCell ref="F31:F35"/>
    <mergeCell ref="E38:E42"/>
    <mergeCell ref="F38:F42"/>
  </mergeCells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12" sqref="H12"/>
    </sheetView>
  </sheetViews>
  <sheetFormatPr defaultColWidth="11.421875" defaultRowHeight="12.75"/>
  <cols>
    <col min="2" max="2" width="23.28125" style="0" bestFit="1" customWidth="1"/>
  </cols>
  <sheetData>
    <row r="1" spans="1:6" ht="18">
      <c r="A1" s="119" t="s">
        <v>177</v>
      </c>
      <c r="B1" s="119"/>
      <c r="C1" s="119"/>
      <c r="D1" s="119"/>
      <c r="E1" s="119"/>
      <c r="F1" s="119"/>
    </row>
    <row r="2" spans="1:6" ht="14.25">
      <c r="A2" s="57" t="s">
        <v>47</v>
      </c>
      <c r="B2" s="58" t="s">
        <v>43</v>
      </c>
      <c r="C2" s="58" t="s">
        <v>44</v>
      </c>
      <c r="D2" s="58" t="s">
        <v>46</v>
      </c>
      <c r="E2" s="58" t="s">
        <v>51</v>
      </c>
      <c r="F2" s="58" t="s">
        <v>50</v>
      </c>
    </row>
    <row r="3" spans="1:6" ht="16.5">
      <c r="A3" s="65">
        <v>344</v>
      </c>
      <c r="B3" s="66" t="s">
        <v>101</v>
      </c>
      <c r="C3" s="67" t="s">
        <v>179</v>
      </c>
      <c r="D3" s="40">
        <v>1998</v>
      </c>
      <c r="E3" s="116">
        <v>1</v>
      </c>
      <c r="F3" s="115">
        <v>0.0016001157407407407</v>
      </c>
    </row>
    <row r="4" spans="1:6" ht="16.5">
      <c r="A4" s="65">
        <v>235</v>
      </c>
      <c r="B4" s="66" t="s">
        <v>96</v>
      </c>
      <c r="C4" s="67" t="s">
        <v>54</v>
      </c>
      <c r="D4" s="40">
        <v>1996</v>
      </c>
      <c r="E4" s="117"/>
      <c r="F4" s="113"/>
    </row>
    <row r="5" spans="1:6" ht="16.5">
      <c r="A5" s="65">
        <v>236</v>
      </c>
      <c r="B5" s="66" t="s">
        <v>97</v>
      </c>
      <c r="C5" s="67" t="s">
        <v>54</v>
      </c>
      <c r="D5" s="40">
        <v>1996</v>
      </c>
      <c r="E5" s="117"/>
      <c r="F5" s="113"/>
    </row>
    <row r="6" spans="1:6" ht="16.5">
      <c r="A6" s="65">
        <v>238</v>
      </c>
      <c r="B6" s="66" t="s">
        <v>92</v>
      </c>
      <c r="C6" s="67" t="s">
        <v>54</v>
      </c>
      <c r="D6" s="40">
        <v>1997</v>
      </c>
      <c r="E6" s="117"/>
      <c r="F6" s="113"/>
    </row>
    <row r="7" spans="1:6" ht="16.5">
      <c r="A7" s="65">
        <v>240</v>
      </c>
      <c r="B7" s="66" t="s">
        <v>94</v>
      </c>
      <c r="C7" s="67" t="s">
        <v>54</v>
      </c>
      <c r="D7" s="40">
        <v>1997</v>
      </c>
      <c r="E7" s="118"/>
      <c r="F7" s="114"/>
    </row>
    <row r="10" spans="1:6" ht="16.5">
      <c r="A10" s="65">
        <v>256</v>
      </c>
      <c r="B10" s="66" t="s">
        <v>169</v>
      </c>
      <c r="C10" s="67" t="s">
        <v>183</v>
      </c>
      <c r="D10" s="40">
        <v>1997</v>
      </c>
      <c r="E10" s="116">
        <v>2</v>
      </c>
      <c r="F10" s="115">
        <v>0.0016524305555555556</v>
      </c>
    </row>
    <row r="11" spans="1:6" ht="16.5">
      <c r="A11" s="65">
        <v>254</v>
      </c>
      <c r="B11" s="71" t="s">
        <v>167</v>
      </c>
      <c r="C11" s="67" t="s">
        <v>22</v>
      </c>
      <c r="D11" s="43">
        <v>1997</v>
      </c>
      <c r="E11" s="117"/>
      <c r="F11" s="113"/>
    </row>
    <row r="12" spans="1:6" ht="16.5">
      <c r="A12" s="65">
        <v>252</v>
      </c>
      <c r="B12" s="71" t="s">
        <v>165</v>
      </c>
      <c r="C12" s="67" t="s">
        <v>22</v>
      </c>
      <c r="D12" s="43">
        <v>1997</v>
      </c>
      <c r="E12" s="117"/>
      <c r="F12" s="113"/>
    </row>
    <row r="13" spans="1:6" ht="16.5">
      <c r="A13" s="65">
        <v>253</v>
      </c>
      <c r="B13" s="71" t="s">
        <v>166</v>
      </c>
      <c r="C13" s="67" t="s">
        <v>22</v>
      </c>
      <c r="D13" s="43">
        <v>1997</v>
      </c>
      <c r="E13" s="117"/>
      <c r="F13" s="113"/>
    </row>
    <row r="14" spans="1:6" ht="16.5">
      <c r="A14" s="65">
        <v>255</v>
      </c>
      <c r="B14" s="71" t="s">
        <v>168</v>
      </c>
      <c r="C14" s="67" t="s">
        <v>22</v>
      </c>
      <c r="D14" s="43">
        <v>1997</v>
      </c>
      <c r="E14" s="118"/>
      <c r="F14" s="114"/>
    </row>
    <row r="17" spans="1:6" ht="16.5">
      <c r="A17" s="65">
        <v>234</v>
      </c>
      <c r="B17" s="66" t="s">
        <v>95</v>
      </c>
      <c r="C17" s="67" t="s">
        <v>178</v>
      </c>
      <c r="D17" s="40">
        <v>1996</v>
      </c>
      <c r="E17" s="116">
        <v>3</v>
      </c>
      <c r="F17" s="115">
        <v>0.0016607638888888887</v>
      </c>
    </row>
    <row r="18" spans="1:6" ht="16.5">
      <c r="A18" s="65">
        <v>239</v>
      </c>
      <c r="B18" s="66" t="s">
        <v>93</v>
      </c>
      <c r="C18" s="67" t="s">
        <v>54</v>
      </c>
      <c r="D18" s="40">
        <v>1997</v>
      </c>
      <c r="E18" s="117"/>
      <c r="F18" s="113"/>
    </row>
    <row r="19" spans="1:6" ht="16.5">
      <c r="A19" s="65">
        <v>237</v>
      </c>
      <c r="B19" s="66" t="s">
        <v>88</v>
      </c>
      <c r="C19" s="67" t="s">
        <v>54</v>
      </c>
      <c r="D19" s="40">
        <v>1997</v>
      </c>
      <c r="E19" s="117"/>
      <c r="F19" s="113"/>
    </row>
    <row r="20" spans="1:6" ht="16.5">
      <c r="A20" s="65">
        <v>242</v>
      </c>
      <c r="B20" s="66" t="s">
        <v>173</v>
      </c>
      <c r="C20" s="67" t="s">
        <v>54</v>
      </c>
      <c r="D20" s="40">
        <v>1998</v>
      </c>
      <c r="E20" s="117"/>
      <c r="F20" s="113"/>
    </row>
    <row r="21" spans="1:6" ht="16.5">
      <c r="A21" s="65">
        <v>241</v>
      </c>
      <c r="B21" s="66" t="s">
        <v>86</v>
      </c>
      <c r="C21" s="67" t="s">
        <v>54</v>
      </c>
      <c r="D21" s="40">
        <v>1998</v>
      </c>
      <c r="E21" s="118"/>
      <c r="F21" s="114"/>
    </row>
    <row r="24" spans="1:6" ht="16.5">
      <c r="A24" s="65">
        <v>340</v>
      </c>
      <c r="B24" s="66" t="s">
        <v>98</v>
      </c>
      <c r="C24" s="67" t="s">
        <v>180</v>
      </c>
      <c r="D24" s="40">
        <v>1996</v>
      </c>
      <c r="E24" s="116">
        <v>4</v>
      </c>
      <c r="F24" s="115">
        <v>0.0017028935185185185</v>
      </c>
    </row>
    <row r="25" spans="1:6" ht="16.5">
      <c r="A25" s="65">
        <v>341</v>
      </c>
      <c r="B25" s="66" t="s">
        <v>99</v>
      </c>
      <c r="C25" s="67" t="s">
        <v>18</v>
      </c>
      <c r="D25" s="40">
        <v>1996</v>
      </c>
      <c r="E25" s="117"/>
      <c r="F25" s="113"/>
    </row>
    <row r="26" spans="1:6" ht="16.5">
      <c r="A26" s="65">
        <v>343</v>
      </c>
      <c r="B26" s="74" t="s">
        <v>135</v>
      </c>
      <c r="C26" s="67" t="s">
        <v>18</v>
      </c>
      <c r="D26" s="40">
        <v>1997</v>
      </c>
      <c r="E26" s="117"/>
      <c r="F26" s="113"/>
    </row>
    <row r="27" spans="1:6" ht="16.5">
      <c r="A27" s="65">
        <v>346</v>
      </c>
      <c r="B27" s="66" t="s">
        <v>134</v>
      </c>
      <c r="C27" s="67" t="s">
        <v>18</v>
      </c>
      <c r="D27" s="40">
        <v>1999</v>
      </c>
      <c r="E27" s="117"/>
      <c r="F27" s="113"/>
    </row>
    <row r="28" spans="1:6" ht="16.5">
      <c r="A28" s="65">
        <v>345</v>
      </c>
      <c r="B28" s="66" t="s">
        <v>102</v>
      </c>
      <c r="C28" s="67" t="s">
        <v>18</v>
      </c>
      <c r="D28" s="40">
        <v>1998</v>
      </c>
      <c r="E28" s="118"/>
      <c r="F28" s="114"/>
    </row>
  </sheetData>
  <mergeCells count="9">
    <mergeCell ref="A1:F1"/>
    <mergeCell ref="E3:E7"/>
    <mergeCell ref="F3:F7"/>
    <mergeCell ref="E10:E14"/>
    <mergeCell ref="F10:F14"/>
    <mergeCell ref="E17:E21"/>
    <mergeCell ref="F17:F21"/>
    <mergeCell ref="E24:E28"/>
    <mergeCell ref="F24:F2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workbookViewId="0" topLeftCell="A1">
      <selection activeCell="A2" sqref="A2"/>
    </sheetView>
  </sheetViews>
  <sheetFormatPr defaultColWidth="11.421875" defaultRowHeight="12.75"/>
  <cols>
    <col min="1" max="1" width="7.8515625" style="35" bestFit="1" customWidth="1"/>
    <col min="2" max="2" width="26.421875" style="35" bestFit="1" customWidth="1"/>
    <col min="3" max="3" width="26.00390625" style="35" customWidth="1"/>
    <col min="4" max="4" width="14.28125" style="47" bestFit="1" customWidth="1"/>
    <col min="5" max="5" width="3.7109375" style="47" bestFit="1" customWidth="1"/>
    <col min="6" max="6" width="5.140625" style="35" customWidth="1"/>
    <col min="7" max="16384" width="8.00390625" style="35" customWidth="1"/>
  </cols>
  <sheetData>
    <row r="1" spans="1:6" ht="19.5">
      <c r="A1" s="106" t="s">
        <v>48</v>
      </c>
      <c r="B1" s="106"/>
      <c r="C1" s="106"/>
      <c r="D1" s="107">
        <v>2009</v>
      </c>
      <c r="E1" s="107"/>
      <c r="F1" s="107"/>
    </row>
    <row r="2" spans="1:8" ht="16.5">
      <c r="A2" s="36" t="s">
        <v>47</v>
      </c>
      <c r="B2" s="36" t="s">
        <v>43</v>
      </c>
      <c r="C2" s="36" t="s">
        <v>44</v>
      </c>
      <c r="D2" s="37" t="s">
        <v>46</v>
      </c>
      <c r="E2" s="108" t="s">
        <v>45</v>
      </c>
      <c r="F2" s="108"/>
      <c r="H2" s="35" t="s">
        <v>55</v>
      </c>
    </row>
    <row r="3" spans="1:8" ht="16.5">
      <c r="A3" s="65">
        <v>234</v>
      </c>
      <c r="B3" s="66" t="s">
        <v>95</v>
      </c>
      <c r="C3" s="67" t="s">
        <v>54</v>
      </c>
      <c r="D3" s="40">
        <v>1996</v>
      </c>
      <c r="E3" s="40" t="s">
        <v>33</v>
      </c>
      <c r="F3" s="39">
        <f aca="true" t="shared" si="0" ref="F3:F100">IF(D3="","?",IF($D$1-D3&lt;8,8,$D$1-D3))</f>
        <v>13</v>
      </c>
      <c r="H3" s="35" t="s">
        <v>53</v>
      </c>
    </row>
    <row r="4" spans="1:11" ht="16.5">
      <c r="A4" s="65">
        <v>235</v>
      </c>
      <c r="B4" s="66" t="s">
        <v>96</v>
      </c>
      <c r="C4" s="67" t="s">
        <v>54</v>
      </c>
      <c r="D4" s="40">
        <v>1996</v>
      </c>
      <c r="E4" s="40" t="s">
        <v>33</v>
      </c>
      <c r="F4" s="39">
        <f t="shared" si="0"/>
        <v>13</v>
      </c>
      <c r="H4" s="22" t="s">
        <v>54</v>
      </c>
      <c r="I4" s="98" t="s">
        <v>23</v>
      </c>
      <c r="J4" s="99"/>
      <c r="K4" s="100"/>
    </row>
    <row r="5" spans="1:11" ht="16.5">
      <c r="A5" s="65">
        <v>236</v>
      </c>
      <c r="B5" s="66" t="s">
        <v>97</v>
      </c>
      <c r="C5" s="67" t="s">
        <v>54</v>
      </c>
      <c r="D5" s="40">
        <v>1996</v>
      </c>
      <c r="E5" s="40" t="s">
        <v>33</v>
      </c>
      <c r="F5" s="39">
        <f t="shared" si="0"/>
        <v>13</v>
      </c>
      <c r="H5" s="22" t="s">
        <v>19</v>
      </c>
      <c r="I5" s="98" t="s">
        <v>27</v>
      </c>
      <c r="J5" s="99"/>
      <c r="K5" s="100"/>
    </row>
    <row r="6" spans="1:11" ht="16.5">
      <c r="A6" s="65">
        <v>237</v>
      </c>
      <c r="B6" s="66" t="s">
        <v>88</v>
      </c>
      <c r="C6" s="67" t="s">
        <v>54</v>
      </c>
      <c r="D6" s="40">
        <v>1997</v>
      </c>
      <c r="E6" s="40" t="s">
        <v>32</v>
      </c>
      <c r="F6" s="39">
        <f t="shared" si="0"/>
        <v>12</v>
      </c>
      <c r="H6" s="22" t="s">
        <v>22</v>
      </c>
      <c r="I6" s="98" t="s">
        <v>28</v>
      </c>
      <c r="J6" s="99"/>
      <c r="K6" s="100"/>
    </row>
    <row r="7" spans="1:11" ht="16.5">
      <c r="A7" s="65">
        <v>238</v>
      </c>
      <c r="B7" s="66" t="s">
        <v>92</v>
      </c>
      <c r="C7" s="67" t="s">
        <v>54</v>
      </c>
      <c r="D7" s="40">
        <v>1997</v>
      </c>
      <c r="E7" s="40" t="s">
        <v>33</v>
      </c>
      <c r="F7" s="39">
        <f t="shared" si="0"/>
        <v>12</v>
      </c>
      <c r="H7" s="22" t="s">
        <v>20</v>
      </c>
      <c r="I7" s="98" t="s">
        <v>25</v>
      </c>
      <c r="J7" s="99"/>
      <c r="K7" s="100"/>
    </row>
    <row r="8" spans="1:11" ht="16.5">
      <c r="A8" s="65">
        <v>239</v>
      </c>
      <c r="B8" s="66" t="s">
        <v>93</v>
      </c>
      <c r="C8" s="67" t="s">
        <v>54</v>
      </c>
      <c r="D8" s="40">
        <v>1997</v>
      </c>
      <c r="E8" s="40" t="s">
        <v>33</v>
      </c>
      <c r="F8" s="39">
        <f t="shared" si="0"/>
        <v>12</v>
      </c>
      <c r="H8" s="22" t="s">
        <v>18</v>
      </c>
      <c r="I8" s="98" t="s">
        <v>29</v>
      </c>
      <c r="J8" s="99"/>
      <c r="K8" s="100"/>
    </row>
    <row r="9" spans="1:11" ht="16.5">
      <c r="A9" s="65">
        <v>240</v>
      </c>
      <c r="B9" s="66" t="s">
        <v>94</v>
      </c>
      <c r="C9" s="67" t="s">
        <v>54</v>
      </c>
      <c r="D9" s="40">
        <v>1997</v>
      </c>
      <c r="E9" s="40" t="s">
        <v>33</v>
      </c>
      <c r="F9" s="39">
        <f t="shared" si="0"/>
        <v>12</v>
      </c>
      <c r="H9" s="22" t="s">
        <v>16</v>
      </c>
      <c r="I9" s="98" t="s">
        <v>24</v>
      </c>
      <c r="J9" s="99"/>
      <c r="K9" s="100"/>
    </row>
    <row r="10" spans="1:11" ht="16.5">
      <c r="A10" s="65">
        <v>241</v>
      </c>
      <c r="B10" s="66" t="s">
        <v>86</v>
      </c>
      <c r="C10" s="67" t="s">
        <v>54</v>
      </c>
      <c r="D10" s="40">
        <v>1998</v>
      </c>
      <c r="E10" s="40" t="s">
        <v>32</v>
      </c>
      <c r="F10" s="39">
        <f t="shared" si="0"/>
        <v>11</v>
      </c>
      <c r="H10" s="22" t="s">
        <v>21</v>
      </c>
      <c r="I10" s="98" t="s">
        <v>31</v>
      </c>
      <c r="J10" s="99"/>
      <c r="K10" s="100"/>
    </row>
    <row r="11" spans="1:11" ht="16.5">
      <c r="A11" s="65">
        <v>242</v>
      </c>
      <c r="B11" s="66" t="s">
        <v>173</v>
      </c>
      <c r="C11" s="67" t="s">
        <v>54</v>
      </c>
      <c r="D11" s="40">
        <v>1998</v>
      </c>
      <c r="E11" s="40" t="s">
        <v>32</v>
      </c>
      <c r="F11" s="39">
        <f t="shared" si="0"/>
        <v>11</v>
      </c>
      <c r="H11" s="22" t="s">
        <v>17</v>
      </c>
      <c r="I11" s="98" t="s">
        <v>26</v>
      </c>
      <c r="J11" s="99"/>
      <c r="K11" s="100"/>
    </row>
    <row r="12" spans="1:11" ht="16.5">
      <c r="A12" s="65">
        <v>243</v>
      </c>
      <c r="B12" s="66" t="s">
        <v>91</v>
      </c>
      <c r="C12" s="67" t="s">
        <v>54</v>
      </c>
      <c r="D12" s="40">
        <v>1998</v>
      </c>
      <c r="E12" s="40" t="s">
        <v>33</v>
      </c>
      <c r="F12" s="39">
        <f t="shared" si="0"/>
        <v>11</v>
      </c>
      <c r="H12" s="22" t="s">
        <v>78</v>
      </c>
      <c r="I12" s="98" t="s">
        <v>79</v>
      </c>
      <c r="J12" s="99"/>
      <c r="K12" s="100"/>
    </row>
    <row r="13" spans="1:6" ht="16.5">
      <c r="A13" s="65">
        <v>244</v>
      </c>
      <c r="B13" s="66" t="s">
        <v>84</v>
      </c>
      <c r="C13" s="67" t="s">
        <v>54</v>
      </c>
      <c r="D13" s="40">
        <v>1999</v>
      </c>
      <c r="E13" s="40" t="s">
        <v>32</v>
      </c>
      <c r="F13" s="39">
        <f t="shared" si="0"/>
        <v>10</v>
      </c>
    </row>
    <row r="14" spans="1:6" ht="16.5">
      <c r="A14" s="65">
        <v>245</v>
      </c>
      <c r="B14" s="66" t="s">
        <v>85</v>
      </c>
      <c r="C14" s="67" t="s">
        <v>54</v>
      </c>
      <c r="D14" s="40">
        <v>1999</v>
      </c>
      <c r="E14" s="40" t="s">
        <v>32</v>
      </c>
      <c r="F14" s="39">
        <f t="shared" si="0"/>
        <v>10</v>
      </c>
    </row>
    <row r="15" spans="1:6" ht="16.5">
      <c r="A15" s="65">
        <v>246</v>
      </c>
      <c r="B15" s="66" t="s">
        <v>89</v>
      </c>
      <c r="C15" s="67" t="s">
        <v>54</v>
      </c>
      <c r="D15" s="40">
        <v>1999</v>
      </c>
      <c r="E15" s="40" t="s">
        <v>33</v>
      </c>
      <c r="F15" s="39">
        <f t="shared" si="0"/>
        <v>10</v>
      </c>
    </row>
    <row r="16" spans="1:6" ht="16.5">
      <c r="A16" s="65">
        <v>247</v>
      </c>
      <c r="B16" s="66" t="s">
        <v>90</v>
      </c>
      <c r="C16" s="67" t="s">
        <v>54</v>
      </c>
      <c r="D16" s="40">
        <v>1999</v>
      </c>
      <c r="E16" s="40" t="s">
        <v>33</v>
      </c>
      <c r="F16" s="39">
        <f t="shared" si="0"/>
        <v>10</v>
      </c>
    </row>
    <row r="17" spans="1:6" ht="16.5">
      <c r="A17" s="65">
        <v>248</v>
      </c>
      <c r="B17" s="66" t="s">
        <v>83</v>
      </c>
      <c r="C17" s="67" t="s">
        <v>54</v>
      </c>
      <c r="D17" s="40">
        <v>2000</v>
      </c>
      <c r="E17" s="40" t="s">
        <v>32</v>
      </c>
      <c r="F17" s="39">
        <f t="shared" si="0"/>
        <v>9</v>
      </c>
    </row>
    <row r="18" spans="1:6" ht="16.5">
      <c r="A18" s="65">
        <v>249</v>
      </c>
      <c r="B18" s="66" t="s">
        <v>82</v>
      </c>
      <c r="C18" s="67" t="s">
        <v>54</v>
      </c>
      <c r="D18" s="40">
        <v>2001</v>
      </c>
      <c r="E18" s="40" t="s">
        <v>32</v>
      </c>
      <c r="F18" s="39">
        <f t="shared" si="0"/>
        <v>8</v>
      </c>
    </row>
    <row r="19" spans="1:6" ht="16.5">
      <c r="A19" s="65">
        <v>250</v>
      </c>
      <c r="B19" s="71" t="s">
        <v>170</v>
      </c>
      <c r="C19" s="67" t="s">
        <v>22</v>
      </c>
      <c r="D19" s="43">
        <v>1996</v>
      </c>
      <c r="E19" s="40" t="s">
        <v>33</v>
      </c>
      <c r="F19" s="39">
        <f t="shared" si="0"/>
        <v>13</v>
      </c>
    </row>
    <row r="20" spans="1:6" ht="16.5">
      <c r="A20" s="65">
        <v>251</v>
      </c>
      <c r="B20" s="71" t="s">
        <v>171</v>
      </c>
      <c r="C20" s="67" t="s">
        <v>22</v>
      </c>
      <c r="D20" s="43">
        <v>1996</v>
      </c>
      <c r="E20" s="40" t="s">
        <v>33</v>
      </c>
      <c r="F20" s="39">
        <f t="shared" si="0"/>
        <v>13</v>
      </c>
    </row>
    <row r="21" spans="1:6" ht="16.5">
      <c r="A21" s="65">
        <v>252</v>
      </c>
      <c r="B21" s="71" t="s">
        <v>165</v>
      </c>
      <c r="C21" s="67" t="s">
        <v>22</v>
      </c>
      <c r="D21" s="43">
        <v>1997</v>
      </c>
      <c r="E21" s="40" t="s">
        <v>32</v>
      </c>
      <c r="F21" s="39">
        <f t="shared" si="0"/>
        <v>12</v>
      </c>
    </row>
    <row r="22" spans="1:6" ht="16.5">
      <c r="A22" s="65">
        <v>253</v>
      </c>
      <c r="B22" s="71" t="s">
        <v>166</v>
      </c>
      <c r="C22" s="67" t="s">
        <v>22</v>
      </c>
      <c r="D22" s="43">
        <v>1997</v>
      </c>
      <c r="E22" s="40" t="s">
        <v>32</v>
      </c>
      <c r="F22" s="39">
        <f t="shared" si="0"/>
        <v>12</v>
      </c>
    </row>
    <row r="23" spans="1:6" ht="16.5">
      <c r="A23" s="65">
        <v>254</v>
      </c>
      <c r="B23" s="71" t="s">
        <v>167</v>
      </c>
      <c r="C23" s="67" t="s">
        <v>22</v>
      </c>
      <c r="D23" s="43">
        <v>1997</v>
      </c>
      <c r="E23" s="40" t="s">
        <v>32</v>
      </c>
      <c r="F23" s="39">
        <f t="shared" si="0"/>
        <v>12</v>
      </c>
    </row>
    <row r="24" spans="1:6" ht="16.5">
      <c r="A24" s="65">
        <v>255</v>
      </c>
      <c r="B24" s="71" t="s">
        <v>168</v>
      </c>
      <c r="C24" s="67" t="s">
        <v>22</v>
      </c>
      <c r="D24" s="43">
        <v>1997</v>
      </c>
      <c r="E24" s="40" t="s">
        <v>32</v>
      </c>
      <c r="F24" s="39">
        <f t="shared" si="0"/>
        <v>12</v>
      </c>
    </row>
    <row r="25" spans="1:6" ht="16.5">
      <c r="A25" s="65">
        <v>256</v>
      </c>
      <c r="B25" s="71" t="s">
        <v>169</v>
      </c>
      <c r="C25" s="67" t="s">
        <v>22</v>
      </c>
      <c r="D25" s="43">
        <v>1997</v>
      </c>
      <c r="E25" s="40" t="s">
        <v>33</v>
      </c>
      <c r="F25" s="39">
        <f t="shared" si="0"/>
        <v>12</v>
      </c>
    </row>
    <row r="26" spans="1:6" ht="16.5">
      <c r="A26" s="65">
        <v>257</v>
      </c>
      <c r="B26" s="71" t="s">
        <v>156</v>
      </c>
      <c r="C26" s="67" t="s">
        <v>22</v>
      </c>
      <c r="D26" s="43">
        <v>1998</v>
      </c>
      <c r="E26" s="40" t="s">
        <v>32</v>
      </c>
      <c r="F26" s="39">
        <f t="shared" si="0"/>
        <v>11</v>
      </c>
    </row>
    <row r="27" spans="1:6" ht="16.5">
      <c r="A27" s="65">
        <v>258</v>
      </c>
      <c r="B27" s="66" t="s">
        <v>157</v>
      </c>
      <c r="C27" s="67" t="s">
        <v>22</v>
      </c>
      <c r="D27" s="40">
        <v>1998</v>
      </c>
      <c r="E27" s="40" t="s">
        <v>32</v>
      </c>
      <c r="F27" s="39">
        <f t="shared" si="0"/>
        <v>11</v>
      </c>
    </row>
    <row r="28" spans="1:6" ht="16.5">
      <c r="A28" s="65">
        <v>259</v>
      </c>
      <c r="B28" s="66" t="s">
        <v>158</v>
      </c>
      <c r="C28" s="67" t="s">
        <v>22</v>
      </c>
      <c r="D28" s="40">
        <v>1998</v>
      </c>
      <c r="E28" s="40" t="s">
        <v>32</v>
      </c>
      <c r="F28" s="39">
        <f t="shared" si="0"/>
        <v>11</v>
      </c>
    </row>
    <row r="29" spans="1:6" ht="16.5">
      <c r="A29" s="65">
        <v>260</v>
      </c>
      <c r="B29" s="66" t="s">
        <v>80</v>
      </c>
      <c r="C29" s="67" t="s">
        <v>22</v>
      </c>
      <c r="D29" s="40">
        <v>1998</v>
      </c>
      <c r="E29" s="40" t="s">
        <v>33</v>
      </c>
      <c r="F29" s="39">
        <f t="shared" si="0"/>
        <v>11</v>
      </c>
    </row>
    <row r="30" spans="1:6" ht="16.5">
      <c r="A30" s="65">
        <v>261</v>
      </c>
      <c r="B30" s="71" t="s">
        <v>159</v>
      </c>
      <c r="C30" s="72" t="s">
        <v>22</v>
      </c>
      <c r="D30" s="43">
        <v>1998</v>
      </c>
      <c r="E30" s="43" t="s">
        <v>33</v>
      </c>
      <c r="F30" s="42">
        <f t="shared" si="0"/>
        <v>11</v>
      </c>
    </row>
    <row r="31" spans="1:15" ht="16.5">
      <c r="A31" s="65">
        <v>262</v>
      </c>
      <c r="B31" s="73" t="s">
        <v>160</v>
      </c>
      <c r="C31" s="67" t="s">
        <v>22</v>
      </c>
      <c r="D31" s="40">
        <v>1998</v>
      </c>
      <c r="E31" s="40" t="s">
        <v>33</v>
      </c>
      <c r="F31" s="39">
        <f t="shared" si="0"/>
        <v>11</v>
      </c>
      <c r="G31" s="45"/>
      <c r="H31" s="45"/>
      <c r="I31" s="45"/>
      <c r="J31" s="45"/>
      <c r="K31" s="45"/>
      <c r="L31" s="45"/>
      <c r="M31" s="45"/>
      <c r="N31" s="45"/>
      <c r="O31" s="45"/>
    </row>
    <row r="32" spans="1:6" ht="16.5">
      <c r="A32" s="65">
        <v>263</v>
      </c>
      <c r="B32" s="66" t="s">
        <v>161</v>
      </c>
      <c r="C32" s="67" t="s">
        <v>22</v>
      </c>
      <c r="D32" s="40">
        <v>1998</v>
      </c>
      <c r="E32" s="40" t="s">
        <v>33</v>
      </c>
      <c r="F32" s="39">
        <f t="shared" si="0"/>
        <v>11</v>
      </c>
    </row>
    <row r="33" spans="1:6" ht="16.5">
      <c r="A33" s="65">
        <v>264</v>
      </c>
      <c r="B33" s="66" t="s">
        <v>162</v>
      </c>
      <c r="C33" s="67" t="s">
        <v>22</v>
      </c>
      <c r="D33" s="40">
        <v>1998</v>
      </c>
      <c r="E33" s="40" t="s">
        <v>33</v>
      </c>
      <c r="F33" s="39">
        <f t="shared" si="0"/>
        <v>11</v>
      </c>
    </row>
    <row r="34" spans="1:6" ht="16.5">
      <c r="A34" s="65">
        <v>265</v>
      </c>
      <c r="B34" s="66" t="s">
        <v>163</v>
      </c>
      <c r="C34" s="67" t="s">
        <v>22</v>
      </c>
      <c r="D34" s="40">
        <v>1998</v>
      </c>
      <c r="E34" s="40" t="s">
        <v>33</v>
      </c>
      <c r="F34" s="39">
        <f t="shared" si="0"/>
        <v>11</v>
      </c>
    </row>
    <row r="35" spans="1:6" ht="16.5">
      <c r="A35" s="65">
        <v>266</v>
      </c>
      <c r="B35" s="66" t="s">
        <v>164</v>
      </c>
      <c r="C35" s="67" t="s">
        <v>22</v>
      </c>
      <c r="D35" s="40">
        <v>1998</v>
      </c>
      <c r="E35" s="40" t="s">
        <v>33</v>
      </c>
      <c r="F35" s="39">
        <f t="shared" si="0"/>
        <v>11</v>
      </c>
    </row>
    <row r="36" spans="1:6" ht="16.5">
      <c r="A36" s="65">
        <v>267</v>
      </c>
      <c r="B36" s="66" t="s">
        <v>57</v>
      </c>
      <c r="C36" s="67" t="s">
        <v>22</v>
      </c>
      <c r="D36" s="40">
        <v>1999</v>
      </c>
      <c r="E36" s="40" t="s">
        <v>32</v>
      </c>
      <c r="F36" s="39">
        <f t="shared" si="0"/>
        <v>10</v>
      </c>
    </row>
    <row r="37" spans="1:6" ht="16.5">
      <c r="A37" s="65">
        <v>268</v>
      </c>
      <c r="B37" s="66" t="s">
        <v>147</v>
      </c>
      <c r="C37" s="67" t="s">
        <v>22</v>
      </c>
      <c r="D37" s="46">
        <v>1999</v>
      </c>
      <c r="E37" s="40" t="s">
        <v>32</v>
      </c>
      <c r="F37" s="39">
        <f t="shared" si="0"/>
        <v>10</v>
      </c>
    </row>
    <row r="38" spans="1:6" ht="16.5">
      <c r="A38" s="65">
        <v>269</v>
      </c>
      <c r="B38" s="66" t="s">
        <v>148</v>
      </c>
      <c r="C38" s="67" t="s">
        <v>22</v>
      </c>
      <c r="D38" s="46">
        <v>1999</v>
      </c>
      <c r="E38" s="40" t="s">
        <v>32</v>
      </c>
      <c r="F38" s="39">
        <f t="shared" si="0"/>
        <v>10</v>
      </c>
    </row>
    <row r="39" spans="1:6" ht="16.5">
      <c r="A39" s="65">
        <v>270</v>
      </c>
      <c r="B39" s="66" t="s">
        <v>149</v>
      </c>
      <c r="C39" s="67" t="s">
        <v>22</v>
      </c>
      <c r="D39" s="46">
        <v>1999</v>
      </c>
      <c r="E39" s="40" t="s">
        <v>32</v>
      </c>
      <c r="F39" s="39">
        <f t="shared" si="0"/>
        <v>10</v>
      </c>
    </row>
    <row r="40" spans="1:6" ht="16.5">
      <c r="A40" s="65">
        <v>271</v>
      </c>
      <c r="B40" s="66" t="s">
        <v>150</v>
      </c>
      <c r="C40" s="67" t="s">
        <v>22</v>
      </c>
      <c r="D40" s="46">
        <v>1999</v>
      </c>
      <c r="E40" s="40" t="s">
        <v>32</v>
      </c>
      <c r="F40" s="39">
        <f t="shared" si="0"/>
        <v>10</v>
      </c>
    </row>
    <row r="41" spans="1:6" ht="16.5">
      <c r="A41" s="65">
        <v>272</v>
      </c>
      <c r="B41" s="74" t="s">
        <v>56</v>
      </c>
      <c r="C41" s="67" t="s">
        <v>22</v>
      </c>
      <c r="D41" s="40">
        <v>1999</v>
      </c>
      <c r="E41" s="40" t="s">
        <v>33</v>
      </c>
      <c r="F41" s="39">
        <f t="shared" si="0"/>
        <v>10</v>
      </c>
    </row>
    <row r="42" spans="1:6" ht="16.5">
      <c r="A42" s="65">
        <v>273</v>
      </c>
      <c r="B42" s="66" t="s">
        <v>68</v>
      </c>
      <c r="C42" s="67" t="s">
        <v>22</v>
      </c>
      <c r="D42" s="40">
        <v>1999</v>
      </c>
      <c r="E42" s="40" t="s">
        <v>33</v>
      </c>
      <c r="F42" s="39">
        <f t="shared" si="0"/>
        <v>10</v>
      </c>
    </row>
    <row r="43" spans="1:15" ht="16.5">
      <c r="A43" s="65">
        <v>274</v>
      </c>
      <c r="B43" s="73" t="s">
        <v>58</v>
      </c>
      <c r="C43" s="67" t="s">
        <v>22</v>
      </c>
      <c r="D43" s="40">
        <v>1999</v>
      </c>
      <c r="E43" s="40" t="s">
        <v>33</v>
      </c>
      <c r="F43" s="39">
        <f t="shared" si="0"/>
        <v>10</v>
      </c>
      <c r="G43" s="45"/>
      <c r="H43" s="45"/>
      <c r="I43" s="45"/>
      <c r="J43" s="45"/>
      <c r="K43" s="45"/>
      <c r="L43" s="45"/>
      <c r="M43" s="45"/>
      <c r="N43" s="45"/>
      <c r="O43" s="45"/>
    </row>
    <row r="44" spans="1:6" ht="16.5">
      <c r="A44" s="65">
        <v>275</v>
      </c>
      <c r="B44" s="66" t="s">
        <v>59</v>
      </c>
      <c r="C44" s="67" t="s">
        <v>22</v>
      </c>
      <c r="D44" s="40">
        <v>1999</v>
      </c>
      <c r="E44" s="40" t="s">
        <v>33</v>
      </c>
      <c r="F44" s="39">
        <f t="shared" si="0"/>
        <v>10</v>
      </c>
    </row>
    <row r="45" spans="1:6" ht="16.5">
      <c r="A45" s="65">
        <v>276</v>
      </c>
      <c r="B45" s="66" t="s">
        <v>154</v>
      </c>
      <c r="C45" s="67" t="s">
        <v>22</v>
      </c>
      <c r="D45" s="40">
        <v>1999</v>
      </c>
      <c r="E45" s="40" t="s">
        <v>33</v>
      </c>
      <c r="F45" s="39">
        <f t="shared" si="0"/>
        <v>10</v>
      </c>
    </row>
    <row r="46" spans="1:6" ht="16.5">
      <c r="A46" s="65">
        <v>277</v>
      </c>
      <c r="B46" s="66" t="s">
        <v>155</v>
      </c>
      <c r="C46" s="67" t="s">
        <v>22</v>
      </c>
      <c r="D46" s="40">
        <v>1999</v>
      </c>
      <c r="E46" s="40" t="s">
        <v>33</v>
      </c>
      <c r="F46" s="39">
        <f t="shared" si="0"/>
        <v>10</v>
      </c>
    </row>
    <row r="47" spans="1:6" ht="16.5">
      <c r="A47" s="65">
        <v>278</v>
      </c>
      <c r="B47" s="66" t="s">
        <v>60</v>
      </c>
      <c r="C47" s="67" t="s">
        <v>22</v>
      </c>
      <c r="D47" s="40">
        <v>2000</v>
      </c>
      <c r="E47" s="40" t="s">
        <v>32</v>
      </c>
      <c r="F47" s="39">
        <f t="shared" si="0"/>
        <v>9</v>
      </c>
    </row>
    <row r="48" spans="1:6" ht="16.5">
      <c r="A48" s="65">
        <v>279</v>
      </c>
      <c r="B48" s="66" t="s">
        <v>81</v>
      </c>
      <c r="C48" s="67" t="s">
        <v>22</v>
      </c>
      <c r="D48" s="40">
        <v>2000</v>
      </c>
      <c r="E48" s="40" t="s">
        <v>32</v>
      </c>
      <c r="F48" s="39">
        <f t="shared" si="0"/>
        <v>9</v>
      </c>
    </row>
    <row r="49" spans="1:6" ht="16.5">
      <c r="A49" s="65">
        <v>280</v>
      </c>
      <c r="B49" s="66" t="s">
        <v>145</v>
      </c>
      <c r="C49" s="67" t="s">
        <v>22</v>
      </c>
      <c r="D49" s="46">
        <v>2000</v>
      </c>
      <c r="E49" s="40" t="s">
        <v>32</v>
      </c>
      <c r="F49" s="39">
        <f t="shared" si="0"/>
        <v>9</v>
      </c>
    </row>
    <row r="50" spans="1:6" ht="16.5">
      <c r="A50" s="65">
        <v>281</v>
      </c>
      <c r="B50" s="66" t="s">
        <v>146</v>
      </c>
      <c r="C50" s="67" t="s">
        <v>22</v>
      </c>
      <c r="D50" s="46">
        <v>2000</v>
      </c>
      <c r="E50" s="40" t="s">
        <v>32</v>
      </c>
      <c r="F50" s="39">
        <f t="shared" si="0"/>
        <v>9</v>
      </c>
    </row>
    <row r="51" spans="1:6" ht="16.5">
      <c r="A51" s="65">
        <v>282</v>
      </c>
      <c r="B51" s="66" t="s">
        <v>61</v>
      </c>
      <c r="C51" s="67" t="s">
        <v>22</v>
      </c>
      <c r="D51" s="40">
        <v>2000</v>
      </c>
      <c r="E51" s="40" t="s">
        <v>33</v>
      </c>
      <c r="F51" s="39">
        <f t="shared" si="0"/>
        <v>9</v>
      </c>
    </row>
    <row r="52" spans="1:6" ht="16.5">
      <c r="A52" s="65">
        <v>283</v>
      </c>
      <c r="B52" s="66" t="s">
        <v>153</v>
      </c>
      <c r="C52" s="67" t="s">
        <v>22</v>
      </c>
      <c r="D52" s="46">
        <v>2000</v>
      </c>
      <c r="E52" s="40" t="s">
        <v>33</v>
      </c>
      <c r="F52" s="39">
        <f t="shared" si="0"/>
        <v>9</v>
      </c>
    </row>
    <row r="53" spans="1:6" ht="16.5">
      <c r="A53" s="65">
        <v>284</v>
      </c>
      <c r="B53" s="66" t="s">
        <v>64</v>
      </c>
      <c r="C53" s="67" t="s">
        <v>22</v>
      </c>
      <c r="D53" s="40">
        <v>2001</v>
      </c>
      <c r="E53" s="40" t="s">
        <v>32</v>
      </c>
      <c r="F53" s="39">
        <f t="shared" si="0"/>
        <v>8</v>
      </c>
    </row>
    <row r="54" spans="1:6" ht="16.5">
      <c r="A54" s="65">
        <v>285</v>
      </c>
      <c r="B54" s="66" t="s">
        <v>137</v>
      </c>
      <c r="C54" s="67" t="s">
        <v>22</v>
      </c>
      <c r="D54" s="40">
        <v>2001</v>
      </c>
      <c r="E54" s="40" t="s">
        <v>32</v>
      </c>
      <c r="F54" s="39">
        <f t="shared" si="0"/>
        <v>8</v>
      </c>
    </row>
    <row r="55" spans="1:6" ht="16.5">
      <c r="A55" s="65">
        <v>286</v>
      </c>
      <c r="B55" s="66" t="s">
        <v>138</v>
      </c>
      <c r="C55" s="67" t="s">
        <v>22</v>
      </c>
      <c r="D55" s="40">
        <v>2001</v>
      </c>
      <c r="E55" s="40" t="s">
        <v>32</v>
      </c>
      <c r="F55" s="39">
        <f t="shared" si="0"/>
        <v>8</v>
      </c>
    </row>
    <row r="56" spans="1:6" ht="16.5">
      <c r="A56" s="65">
        <v>287</v>
      </c>
      <c r="B56" s="66" t="s">
        <v>139</v>
      </c>
      <c r="C56" s="67" t="s">
        <v>22</v>
      </c>
      <c r="D56" s="40">
        <v>2001</v>
      </c>
      <c r="E56" s="40" t="s">
        <v>32</v>
      </c>
      <c r="F56" s="39">
        <f t="shared" si="0"/>
        <v>8</v>
      </c>
    </row>
    <row r="57" spans="1:6" ht="16.5">
      <c r="A57" s="65">
        <v>288</v>
      </c>
      <c r="B57" s="66" t="s">
        <v>140</v>
      </c>
      <c r="C57" s="67" t="s">
        <v>22</v>
      </c>
      <c r="D57" s="40">
        <v>2001</v>
      </c>
      <c r="E57" s="40" t="s">
        <v>32</v>
      </c>
      <c r="F57" s="39">
        <f t="shared" si="0"/>
        <v>8</v>
      </c>
    </row>
    <row r="58" spans="1:6" ht="16.5">
      <c r="A58" s="65">
        <v>289</v>
      </c>
      <c r="B58" s="66" t="s">
        <v>141</v>
      </c>
      <c r="C58" s="67" t="s">
        <v>22</v>
      </c>
      <c r="D58" s="40">
        <v>2001</v>
      </c>
      <c r="E58" s="40" t="s">
        <v>32</v>
      </c>
      <c r="F58" s="39">
        <f t="shared" si="0"/>
        <v>8</v>
      </c>
    </row>
    <row r="59" spans="1:6" ht="16.5">
      <c r="A59" s="65">
        <v>290</v>
      </c>
      <c r="B59" s="66" t="s">
        <v>142</v>
      </c>
      <c r="C59" s="67" t="s">
        <v>22</v>
      </c>
      <c r="D59" s="40">
        <v>2001</v>
      </c>
      <c r="E59" s="40" t="s">
        <v>32</v>
      </c>
      <c r="F59" s="39">
        <f t="shared" si="0"/>
        <v>8</v>
      </c>
    </row>
    <row r="60" spans="1:6" ht="16.5">
      <c r="A60" s="65">
        <v>291</v>
      </c>
      <c r="B60" s="66" t="s">
        <v>143</v>
      </c>
      <c r="C60" s="67" t="s">
        <v>22</v>
      </c>
      <c r="D60" s="40">
        <v>2001</v>
      </c>
      <c r="E60" s="40" t="s">
        <v>32</v>
      </c>
      <c r="F60" s="39">
        <f t="shared" si="0"/>
        <v>8</v>
      </c>
    </row>
    <row r="61" spans="1:6" ht="16.5">
      <c r="A61" s="65">
        <v>292</v>
      </c>
      <c r="B61" s="66" t="s">
        <v>144</v>
      </c>
      <c r="C61" s="67" t="s">
        <v>22</v>
      </c>
      <c r="D61" s="40">
        <v>2001</v>
      </c>
      <c r="E61" s="40" t="s">
        <v>32</v>
      </c>
      <c r="F61" s="39">
        <f t="shared" si="0"/>
        <v>8</v>
      </c>
    </row>
    <row r="62" spans="1:6" ht="16.5">
      <c r="A62" s="65">
        <v>293</v>
      </c>
      <c r="B62" s="66" t="s">
        <v>62</v>
      </c>
      <c r="C62" s="67" t="s">
        <v>22</v>
      </c>
      <c r="D62" s="40">
        <v>2001</v>
      </c>
      <c r="E62" s="40" t="s">
        <v>33</v>
      </c>
      <c r="F62" s="39">
        <f t="shared" si="0"/>
        <v>8</v>
      </c>
    </row>
    <row r="63" spans="1:6" ht="16.5">
      <c r="A63" s="65">
        <v>294</v>
      </c>
      <c r="B63" s="66" t="s">
        <v>63</v>
      </c>
      <c r="C63" s="67" t="s">
        <v>22</v>
      </c>
      <c r="D63" s="40">
        <v>2001</v>
      </c>
      <c r="E63" s="40" t="s">
        <v>33</v>
      </c>
      <c r="F63" s="39">
        <f t="shared" si="0"/>
        <v>8</v>
      </c>
    </row>
    <row r="64" spans="1:6" ht="16.5">
      <c r="A64" s="65">
        <v>295</v>
      </c>
      <c r="B64" s="66" t="s">
        <v>151</v>
      </c>
      <c r="C64" s="67" t="s">
        <v>22</v>
      </c>
      <c r="D64" s="40">
        <v>2001</v>
      </c>
      <c r="E64" s="40" t="s">
        <v>33</v>
      </c>
      <c r="F64" s="39">
        <f t="shared" si="0"/>
        <v>8</v>
      </c>
    </row>
    <row r="65" spans="1:6" ht="16.5">
      <c r="A65" s="65">
        <v>296</v>
      </c>
      <c r="B65" s="66" t="s">
        <v>152</v>
      </c>
      <c r="C65" s="67" t="s">
        <v>22</v>
      </c>
      <c r="D65" s="46">
        <v>2001</v>
      </c>
      <c r="E65" s="40" t="s">
        <v>33</v>
      </c>
      <c r="F65" s="39">
        <f t="shared" si="0"/>
        <v>8</v>
      </c>
    </row>
    <row r="66" spans="1:6" ht="16.5">
      <c r="A66" s="65">
        <v>297</v>
      </c>
      <c r="B66" s="66" t="s">
        <v>172</v>
      </c>
      <c r="C66" s="67" t="s">
        <v>22</v>
      </c>
      <c r="D66" s="46">
        <v>2002</v>
      </c>
      <c r="E66" s="40" t="s">
        <v>32</v>
      </c>
      <c r="F66" s="39">
        <f t="shared" si="0"/>
        <v>8</v>
      </c>
    </row>
    <row r="67" spans="1:6" ht="16.5">
      <c r="A67" s="65">
        <v>298</v>
      </c>
      <c r="B67" s="66" t="s">
        <v>66</v>
      </c>
      <c r="C67" s="67" t="s">
        <v>22</v>
      </c>
      <c r="D67" s="40">
        <v>2002</v>
      </c>
      <c r="E67" s="40" t="s">
        <v>32</v>
      </c>
      <c r="F67" s="39">
        <f t="shared" si="0"/>
        <v>8</v>
      </c>
    </row>
    <row r="68" spans="1:6" ht="16.5">
      <c r="A68" s="65">
        <v>299</v>
      </c>
      <c r="B68" s="66" t="s">
        <v>65</v>
      </c>
      <c r="C68" s="67" t="s">
        <v>22</v>
      </c>
      <c r="D68" s="40">
        <v>2002</v>
      </c>
      <c r="E68" s="40" t="s">
        <v>33</v>
      </c>
      <c r="F68" s="39">
        <f t="shared" si="0"/>
        <v>8</v>
      </c>
    </row>
    <row r="69" spans="1:6" ht="16.5">
      <c r="A69" s="65">
        <v>300</v>
      </c>
      <c r="B69" s="66" t="s">
        <v>67</v>
      </c>
      <c r="C69" s="67" t="s">
        <v>22</v>
      </c>
      <c r="D69" s="40">
        <v>2002</v>
      </c>
      <c r="E69" s="40" t="s">
        <v>33</v>
      </c>
      <c r="F69" s="39">
        <f t="shared" si="0"/>
        <v>8</v>
      </c>
    </row>
    <row r="70" spans="1:6" ht="16.5">
      <c r="A70" s="65">
        <v>301</v>
      </c>
      <c r="B70" s="68" t="s">
        <v>75</v>
      </c>
      <c r="C70" s="67" t="s">
        <v>78</v>
      </c>
      <c r="D70" s="60">
        <v>1996</v>
      </c>
      <c r="E70" s="40" t="s">
        <v>33</v>
      </c>
      <c r="F70" s="39">
        <f t="shared" si="0"/>
        <v>13</v>
      </c>
    </row>
    <row r="71" spans="1:6" ht="16.5">
      <c r="A71" s="65">
        <v>302</v>
      </c>
      <c r="B71" s="68" t="s">
        <v>76</v>
      </c>
      <c r="C71" s="67" t="s">
        <v>78</v>
      </c>
      <c r="D71" s="60">
        <v>1996</v>
      </c>
      <c r="E71" s="40" t="s">
        <v>33</v>
      </c>
      <c r="F71" s="39">
        <f t="shared" si="0"/>
        <v>13</v>
      </c>
    </row>
    <row r="72" spans="1:6" ht="16.5">
      <c r="A72" s="65">
        <v>303</v>
      </c>
      <c r="B72" s="68" t="s">
        <v>77</v>
      </c>
      <c r="C72" s="67" t="s">
        <v>78</v>
      </c>
      <c r="D72" s="60">
        <v>1996</v>
      </c>
      <c r="E72" s="40" t="s">
        <v>33</v>
      </c>
      <c r="F72" s="39">
        <f t="shared" si="0"/>
        <v>13</v>
      </c>
    </row>
    <row r="73" spans="1:6" ht="16.5">
      <c r="A73" s="65">
        <v>304</v>
      </c>
      <c r="B73" s="68" t="s">
        <v>74</v>
      </c>
      <c r="C73" s="67" t="s">
        <v>78</v>
      </c>
      <c r="D73" s="60">
        <v>1998</v>
      </c>
      <c r="E73" s="40" t="s">
        <v>33</v>
      </c>
      <c r="F73" s="39">
        <f t="shared" si="0"/>
        <v>11</v>
      </c>
    </row>
    <row r="74" spans="1:6" ht="16.5">
      <c r="A74" s="65">
        <v>305</v>
      </c>
      <c r="B74" s="68" t="s">
        <v>71</v>
      </c>
      <c r="C74" s="67" t="s">
        <v>78</v>
      </c>
      <c r="D74" s="60">
        <v>2000</v>
      </c>
      <c r="E74" s="40" t="s">
        <v>32</v>
      </c>
      <c r="F74" s="39">
        <f t="shared" si="0"/>
        <v>9</v>
      </c>
    </row>
    <row r="75" spans="1:6" ht="16.5">
      <c r="A75" s="65">
        <v>306</v>
      </c>
      <c r="B75" s="68" t="s">
        <v>73</v>
      </c>
      <c r="C75" s="67" t="s">
        <v>78</v>
      </c>
      <c r="D75" s="60">
        <v>2000</v>
      </c>
      <c r="E75" s="40" t="s">
        <v>33</v>
      </c>
      <c r="F75" s="39">
        <f t="shared" si="0"/>
        <v>9</v>
      </c>
    </row>
    <row r="76" spans="1:6" ht="16.5">
      <c r="A76" s="65">
        <v>307</v>
      </c>
      <c r="B76" s="68" t="s">
        <v>69</v>
      </c>
      <c r="C76" s="67" t="s">
        <v>78</v>
      </c>
      <c r="D76" s="60">
        <v>2001</v>
      </c>
      <c r="E76" s="40" t="s">
        <v>32</v>
      </c>
      <c r="F76" s="39">
        <f t="shared" si="0"/>
        <v>8</v>
      </c>
    </row>
    <row r="77" spans="1:6" ht="16.5">
      <c r="A77" s="65">
        <v>308</v>
      </c>
      <c r="B77" s="68" t="s">
        <v>70</v>
      </c>
      <c r="C77" s="67" t="s">
        <v>78</v>
      </c>
      <c r="D77" s="60">
        <v>2001</v>
      </c>
      <c r="E77" s="40" t="s">
        <v>32</v>
      </c>
      <c r="F77" s="39">
        <f t="shared" si="0"/>
        <v>8</v>
      </c>
    </row>
    <row r="78" spans="1:6" ht="16.5">
      <c r="A78" s="65">
        <v>309</v>
      </c>
      <c r="B78" s="68" t="s">
        <v>72</v>
      </c>
      <c r="C78" s="67" t="s">
        <v>78</v>
      </c>
      <c r="D78" s="60">
        <v>2001</v>
      </c>
      <c r="E78" s="40" t="s">
        <v>33</v>
      </c>
      <c r="F78" s="39">
        <f t="shared" si="0"/>
        <v>8</v>
      </c>
    </row>
    <row r="79" spans="1:6" ht="16.5">
      <c r="A79" s="65">
        <v>310</v>
      </c>
      <c r="B79" s="69" t="s">
        <v>104</v>
      </c>
      <c r="C79" s="70" t="s">
        <v>16</v>
      </c>
      <c r="D79" s="63">
        <v>1996</v>
      </c>
      <c r="E79" s="40" t="s">
        <v>33</v>
      </c>
      <c r="F79" s="39">
        <f t="shared" si="0"/>
        <v>13</v>
      </c>
    </row>
    <row r="80" spans="1:6" ht="16.5">
      <c r="A80" s="65">
        <v>311</v>
      </c>
      <c r="B80" s="69" t="s">
        <v>105</v>
      </c>
      <c r="C80" s="70" t="s">
        <v>16</v>
      </c>
      <c r="D80" s="63">
        <v>1997</v>
      </c>
      <c r="E80" s="40" t="s">
        <v>33</v>
      </c>
      <c r="F80" s="39">
        <f t="shared" si="0"/>
        <v>12</v>
      </c>
    </row>
    <row r="81" spans="1:6" ht="16.5">
      <c r="A81" s="65">
        <v>312</v>
      </c>
      <c r="B81" s="69" t="s">
        <v>106</v>
      </c>
      <c r="C81" s="70" t="s">
        <v>16</v>
      </c>
      <c r="D81" s="63">
        <v>1999</v>
      </c>
      <c r="E81" s="40" t="s">
        <v>33</v>
      </c>
      <c r="F81" s="39">
        <f t="shared" si="0"/>
        <v>10</v>
      </c>
    </row>
    <row r="82" spans="1:6" ht="16.5">
      <c r="A82" s="65">
        <v>313</v>
      </c>
      <c r="B82" s="69" t="s">
        <v>107</v>
      </c>
      <c r="C82" s="70" t="s">
        <v>16</v>
      </c>
      <c r="D82" s="63">
        <v>1999</v>
      </c>
      <c r="E82" s="40" t="s">
        <v>33</v>
      </c>
      <c r="F82" s="39">
        <f t="shared" si="0"/>
        <v>10</v>
      </c>
    </row>
    <row r="83" spans="1:6" ht="16.5">
      <c r="A83" s="65">
        <v>314</v>
      </c>
      <c r="B83" s="69" t="s">
        <v>108</v>
      </c>
      <c r="C83" s="70" t="s">
        <v>16</v>
      </c>
      <c r="D83" s="63">
        <v>1999</v>
      </c>
      <c r="E83" s="40" t="s">
        <v>33</v>
      </c>
      <c r="F83" s="39">
        <f t="shared" si="0"/>
        <v>10</v>
      </c>
    </row>
    <row r="84" spans="1:6" ht="16.5">
      <c r="A84" s="65">
        <v>315</v>
      </c>
      <c r="B84" s="69" t="s">
        <v>111</v>
      </c>
      <c r="C84" s="70" t="s">
        <v>16</v>
      </c>
      <c r="D84" s="63">
        <v>2001</v>
      </c>
      <c r="E84" s="40" t="s">
        <v>32</v>
      </c>
      <c r="F84" s="39">
        <f t="shared" si="0"/>
        <v>8</v>
      </c>
    </row>
    <row r="85" spans="1:6" ht="16.5">
      <c r="A85" s="65">
        <v>316</v>
      </c>
      <c r="B85" s="69" t="s">
        <v>109</v>
      </c>
      <c r="C85" s="70" t="s">
        <v>16</v>
      </c>
      <c r="D85" s="63">
        <v>2001</v>
      </c>
      <c r="E85" s="40" t="s">
        <v>33</v>
      </c>
      <c r="F85" s="39">
        <f t="shared" si="0"/>
        <v>8</v>
      </c>
    </row>
    <row r="86" spans="1:6" ht="16.5">
      <c r="A86" s="65">
        <v>317</v>
      </c>
      <c r="B86" s="69" t="s">
        <v>110</v>
      </c>
      <c r="C86" s="70" t="s">
        <v>16</v>
      </c>
      <c r="D86" s="63">
        <v>2001</v>
      </c>
      <c r="E86" s="40" t="s">
        <v>33</v>
      </c>
      <c r="F86" s="39">
        <f t="shared" si="0"/>
        <v>8</v>
      </c>
    </row>
    <row r="87" spans="1:6" ht="16.5">
      <c r="A87" s="65">
        <v>318</v>
      </c>
      <c r="B87" s="66" t="s">
        <v>119</v>
      </c>
      <c r="C87" s="67" t="s">
        <v>20</v>
      </c>
      <c r="D87" s="40">
        <v>1998</v>
      </c>
      <c r="E87" s="40" t="s">
        <v>33</v>
      </c>
      <c r="F87" s="39">
        <f t="shared" si="0"/>
        <v>11</v>
      </c>
    </row>
    <row r="88" spans="1:6" ht="16.5">
      <c r="A88" s="65">
        <v>319</v>
      </c>
      <c r="B88" s="66" t="s">
        <v>120</v>
      </c>
      <c r="C88" s="67" t="s">
        <v>20</v>
      </c>
      <c r="D88" s="40">
        <v>1999</v>
      </c>
      <c r="E88" s="40" t="s">
        <v>33</v>
      </c>
      <c r="F88" s="39">
        <f t="shared" si="0"/>
        <v>10</v>
      </c>
    </row>
    <row r="89" spans="1:6" ht="16.5">
      <c r="A89" s="65">
        <v>320</v>
      </c>
      <c r="B89" s="66" t="s">
        <v>121</v>
      </c>
      <c r="C89" s="67" t="s">
        <v>20</v>
      </c>
      <c r="D89" s="40">
        <v>1999</v>
      </c>
      <c r="E89" s="40" t="s">
        <v>33</v>
      </c>
      <c r="F89" s="39">
        <f t="shared" si="0"/>
        <v>10</v>
      </c>
    </row>
    <row r="90" spans="1:6" ht="16.5">
      <c r="A90" s="65">
        <v>321</v>
      </c>
      <c r="B90" s="66" t="s">
        <v>122</v>
      </c>
      <c r="C90" s="67" t="s">
        <v>20</v>
      </c>
      <c r="D90" s="40">
        <v>1999</v>
      </c>
      <c r="E90" s="40" t="s">
        <v>33</v>
      </c>
      <c r="F90" s="39">
        <f t="shared" si="0"/>
        <v>10</v>
      </c>
    </row>
    <row r="91" spans="1:6" ht="16.5">
      <c r="A91" s="65">
        <v>322</v>
      </c>
      <c r="B91" s="66" t="s">
        <v>123</v>
      </c>
      <c r="C91" s="67" t="s">
        <v>20</v>
      </c>
      <c r="D91" s="40">
        <v>1999</v>
      </c>
      <c r="E91" s="40" t="s">
        <v>33</v>
      </c>
      <c r="F91" s="39">
        <f t="shared" si="0"/>
        <v>10</v>
      </c>
    </row>
    <row r="92" spans="1:6" ht="16.5">
      <c r="A92" s="65">
        <v>323</v>
      </c>
      <c r="B92" s="66" t="s">
        <v>124</v>
      </c>
      <c r="C92" s="67" t="s">
        <v>20</v>
      </c>
      <c r="D92" s="40">
        <v>1999</v>
      </c>
      <c r="E92" s="40" t="s">
        <v>33</v>
      </c>
      <c r="F92" s="39">
        <f t="shared" si="0"/>
        <v>10</v>
      </c>
    </row>
    <row r="93" spans="1:6" ht="16.5">
      <c r="A93" s="65">
        <v>324</v>
      </c>
      <c r="B93" s="66" t="s">
        <v>127</v>
      </c>
      <c r="C93" s="67" t="s">
        <v>20</v>
      </c>
      <c r="D93" s="40">
        <v>2000</v>
      </c>
      <c r="E93" s="40" t="s">
        <v>32</v>
      </c>
      <c r="F93" s="39">
        <f t="shared" si="0"/>
        <v>9</v>
      </c>
    </row>
    <row r="94" spans="1:6" ht="16.5">
      <c r="A94" s="65">
        <v>325</v>
      </c>
      <c r="B94" s="74" t="s">
        <v>128</v>
      </c>
      <c r="C94" s="67" t="s">
        <v>20</v>
      </c>
      <c r="D94" s="40">
        <v>2000</v>
      </c>
      <c r="E94" s="40" t="s">
        <v>32</v>
      </c>
      <c r="F94" s="39">
        <f t="shared" si="0"/>
        <v>9</v>
      </c>
    </row>
    <row r="95" spans="1:6" ht="16.5">
      <c r="A95" s="65">
        <v>326</v>
      </c>
      <c r="B95" s="66" t="s">
        <v>129</v>
      </c>
      <c r="C95" s="67" t="s">
        <v>20</v>
      </c>
      <c r="D95" s="40">
        <v>2000</v>
      </c>
      <c r="E95" s="40" t="s">
        <v>32</v>
      </c>
      <c r="F95" s="39">
        <f t="shared" si="0"/>
        <v>9</v>
      </c>
    </row>
    <row r="96" spans="1:6" ht="16.5">
      <c r="A96" s="65">
        <v>327</v>
      </c>
      <c r="B96" s="66" t="s">
        <v>130</v>
      </c>
      <c r="C96" s="67" t="s">
        <v>20</v>
      </c>
      <c r="D96" s="40">
        <v>2000</v>
      </c>
      <c r="E96" s="40" t="s">
        <v>32</v>
      </c>
      <c r="F96" s="39">
        <f t="shared" si="0"/>
        <v>9</v>
      </c>
    </row>
    <row r="97" spans="1:6" ht="16.5">
      <c r="A97" s="65">
        <v>328</v>
      </c>
      <c r="B97" s="66" t="s">
        <v>125</v>
      </c>
      <c r="C97" s="67" t="s">
        <v>20</v>
      </c>
      <c r="D97" s="40">
        <v>2000</v>
      </c>
      <c r="E97" s="40" t="s">
        <v>33</v>
      </c>
      <c r="F97" s="39">
        <f t="shared" si="0"/>
        <v>9</v>
      </c>
    </row>
    <row r="98" spans="1:6" ht="16.5">
      <c r="A98" s="65">
        <v>329</v>
      </c>
      <c r="B98" s="66" t="s">
        <v>131</v>
      </c>
      <c r="C98" s="67" t="s">
        <v>20</v>
      </c>
      <c r="D98" s="40">
        <v>2001</v>
      </c>
      <c r="E98" s="40" t="s">
        <v>32</v>
      </c>
      <c r="F98" s="39">
        <f t="shared" si="0"/>
        <v>8</v>
      </c>
    </row>
    <row r="99" spans="1:6" ht="16.5">
      <c r="A99" s="65">
        <v>330</v>
      </c>
      <c r="B99" s="66" t="s">
        <v>132</v>
      </c>
      <c r="C99" s="67" t="s">
        <v>20</v>
      </c>
      <c r="D99" s="40">
        <v>2001</v>
      </c>
      <c r="E99" s="40" t="s">
        <v>32</v>
      </c>
      <c r="F99" s="39">
        <f t="shared" si="0"/>
        <v>8</v>
      </c>
    </row>
    <row r="100" spans="1:6" ht="16.5">
      <c r="A100" s="65">
        <v>331</v>
      </c>
      <c r="B100" s="66" t="s">
        <v>133</v>
      </c>
      <c r="C100" s="67" t="s">
        <v>20</v>
      </c>
      <c r="D100" s="40">
        <v>2002</v>
      </c>
      <c r="E100" s="40" t="s">
        <v>32</v>
      </c>
      <c r="F100" s="39">
        <f t="shared" si="0"/>
        <v>8</v>
      </c>
    </row>
    <row r="101" spans="1:6" ht="16.5">
      <c r="A101" s="65">
        <v>332</v>
      </c>
      <c r="B101" s="66" t="s">
        <v>126</v>
      </c>
      <c r="C101" s="67" t="s">
        <v>20</v>
      </c>
      <c r="D101" s="40">
        <v>2002</v>
      </c>
      <c r="E101" s="40" t="s">
        <v>33</v>
      </c>
      <c r="F101" s="39">
        <f aca="true" t="shared" si="1" ref="F101:F122">IF(D101="","?",IF($D$1-D101&lt;8,8,$D$1-D101))</f>
        <v>8</v>
      </c>
    </row>
    <row r="102" spans="1:6" ht="16.5">
      <c r="A102" s="65">
        <v>333</v>
      </c>
      <c r="B102" s="66" t="s">
        <v>118</v>
      </c>
      <c r="C102" s="67" t="s">
        <v>21</v>
      </c>
      <c r="D102" s="40">
        <v>1997</v>
      </c>
      <c r="E102" s="40" t="s">
        <v>33</v>
      </c>
      <c r="F102" s="39">
        <f t="shared" si="1"/>
        <v>12</v>
      </c>
    </row>
    <row r="103" spans="1:6" ht="16.5">
      <c r="A103" s="65">
        <v>334</v>
      </c>
      <c r="B103" s="66" t="s">
        <v>117</v>
      </c>
      <c r="C103" s="67" t="s">
        <v>21</v>
      </c>
      <c r="D103" s="40">
        <v>1998</v>
      </c>
      <c r="E103" s="40" t="s">
        <v>33</v>
      </c>
      <c r="F103" s="39">
        <f t="shared" si="1"/>
        <v>11</v>
      </c>
    </row>
    <row r="104" spans="1:6" ht="16.5">
      <c r="A104" s="65">
        <v>335</v>
      </c>
      <c r="B104" s="66" t="s">
        <v>116</v>
      </c>
      <c r="C104" s="67" t="s">
        <v>21</v>
      </c>
      <c r="D104" s="40">
        <v>1999</v>
      </c>
      <c r="E104" s="40" t="s">
        <v>33</v>
      </c>
      <c r="F104" s="39">
        <f t="shared" si="1"/>
        <v>10</v>
      </c>
    </row>
    <row r="105" spans="1:6" ht="16.5">
      <c r="A105" s="65">
        <v>336</v>
      </c>
      <c r="B105" s="74" t="s">
        <v>113</v>
      </c>
      <c r="C105" s="67" t="s">
        <v>21</v>
      </c>
      <c r="D105" s="40">
        <v>2000</v>
      </c>
      <c r="E105" s="40" t="s">
        <v>32</v>
      </c>
      <c r="F105" s="39">
        <f t="shared" si="1"/>
        <v>9</v>
      </c>
    </row>
    <row r="106" spans="1:6" ht="16.5">
      <c r="A106" s="65">
        <v>337</v>
      </c>
      <c r="B106" s="66" t="s">
        <v>114</v>
      </c>
      <c r="C106" s="67" t="s">
        <v>21</v>
      </c>
      <c r="D106" s="40">
        <v>2000</v>
      </c>
      <c r="E106" s="40" t="s">
        <v>32</v>
      </c>
      <c r="F106" s="39">
        <f t="shared" si="1"/>
        <v>9</v>
      </c>
    </row>
    <row r="107" spans="1:6" ht="16.5">
      <c r="A107" s="65">
        <v>338</v>
      </c>
      <c r="B107" s="66" t="s">
        <v>115</v>
      </c>
      <c r="C107" s="67" t="s">
        <v>21</v>
      </c>
      <c r="D107" s="40">
        <v>2000</v>
      </c>
      <c r="E107" s="40" t="s">
        <v>33</v>
      </c>
      <c r="F107" s="39">
        <f t="shared" si="1"/>
        <v>9</v>
      </c>
    </row>
    <row r="108" spans="1:6" ht="16.5">
      <c r="A108" s="65">
        <v>339</v>
      </c>
      <c r="B108" s="66" t="s">
        <v>112</v>
      </c>
      <c r="C108" s="67" t="s">
        <v>21</v>
      </c>
      <c r="D108" s="40">
        <v>2001</v>
      </c>
      <c r="E108" s="40" t="s">
        <v>32</v>
      </c>
      <c r="F108" s="39">
        <f t="shared" si="1"/>
        <v>8</v>
      </c>
    </row>
    <row r="109" spans="1:6" ht="16.5">
      <c r="A109" s="65">
        <v>340</v>
      </c>
      <c r="B109" s="66" t="s">
        <v>98</v>
      </c>
      <c r="C109" s="67" t="s">
        <v>18</v>
      </c>
      <c r="D109" s="40">
        <v>1996</v>
      </c>
      <c r="E109" s="40" t="s">
        <v>32</v>
      </c>
      <c r="F109" s="39">
        <f t="shared" si="1"/>
        <v>13</v>
      </c>
    </row>
    <row r="110" spans="1:6" ht="16.5">
      <c r="A110" s="65">
        <v>341</v>
      </c>
      <c r="B110" s="66" t="s">
        <v>99</v>
      </c>
      <c r="C110" s="67" t="s">
        <v>18</v>
      </c>
      <c r="D110" s="40">
        <v>1996</v>
      </c>
      <c r="E110" s="40" t="s">
        <v>32</v>
      </c>
      <c r="F110" s="39">
        <f t="shared" si="1"/>
        <v>13</v>
      </c>
    </row>
    <row r="111" spans="1:6" ht="16.5">
      <c r="A111" s="65">
        <v>342</v>
      </c>
      <c r="B111" s="66" t="s">
        <v>100</v>
      </c>
      <c r="C111" s="67" t="s">
        <v>18</v>
      </c>
      <c r="D111" s="40">
        <v>1997</v>
      </c>
      <c r="E111" s="40" t="s">
        <v>32</v>
      </c>
      <c r="F111" s="39">
        <f t="shared" si="1"/>
        <v>12</v>
      </c>
    </row>
    <row r="112" spans="1:6" ht="16.5">
      <c r="A112" s="65">
        <v>343</v>
      </c>
      <c r="B112" s="74" t="s">
        <v>135</v>
      </c>
      <c r="C112" s="67" t="s">
        <v>18</v>
      </c>
      <c r="D112" s="40">
        <v>1997</v>
      </c>
      <c r="E112" s="40" t="s">
        <v>32</v>
      </c>
      <c r="F112" s="39">
        <f t="shared" si="1"/>
        <v>12</v>
      </c>
    </row>
    <row r="113" spans="1:6" ht="16.5">
      <c r="A113" s="65">
        <v>344</v>
      </c>
      <c r="B113" s="66" t="s">
        <v>101</v>
      </c>
      <c r="C113" s="67" t="s">
        <v>18</v>
      </c>
      <c r="D113" s="40">
        <v>1998</v>
      </c>
      <c r="E113" s="40" t="s">
        <v>32</v>
      </c>
      <c r="F113" s="39">
        <f t="shared" si="1"/>
        <v>11</v>
      </c>
    </row>
    <row r="114" spans="1:6" ht="16.5">
      <c r="A114" s="65">
        <v>345</v>
      </c>
      <c r="B114" s="66" t="s">
        <v>102</v>
      </c>
      <c r="C114" s="67" t="s">
        <v>18</v>
      </c>
      <c r="D114" s="40">
        <v>1998</v>
      </c>
      <c r="E114" s="40" t="s">
        <v>33</v>
      </c>
      <c r="F114" s="39">
        <f t="shared" si="1"/>
        <v>11</v>
      </c>
    </row>
    <row r="115" spans="1:6" ht="16.5">
      <c r="A115" s="65">
        <v>346</v>
      </c>
      <c r="B115" s="66" t="s">
        <v>134</v>
      </c>
      <c r="C115" s="67" t="s">
        <v>18</v>
      </c>
      <c r="D115" s="40">
        <v>1999</v>
      </c>
      <c r="E115" s="40" t="s">
        <v>33</v>
      </c>
      <c r="F115" s="39">
        <f t="shared" si="1"/>
        <v>10</v>
      </c>
    </row>
    <row r="116" spans="1:6" ht="16.5">
      <c r="A116" s="65">
        <v>347</v>
      </c>
      <c r="B116" s="66" t="s">
        <v>103</v>
      </c>
      <c r="C116" s="67" t="s">
        <v>18</v>
      </c>
      <c r="D116" s="40">
        <v>2001</v>
      </c>
      <c r="E116" s="40" t="s">
        <v>33</v>
      </c>
      <c r="F116" s="39">
        <f t="shared" si="1"/>
        <v>8</v>
      </c>
    </row>
    <row r="117" spans="1:6" ht="16.5">
      <c r="A117" s="65">
        <v>348</v>
      </c>
      <c r="B117" s="66" t="s">
        <v>136</v>
      </c>
      <c r="C117" s="67" t="s">
        <v>18</v>
      </c>
      <c r="D117" s="40">
        <v>2002</v>
      </c>
      <c r="E117" s="40" t="s">
        <v>33</v>
      </c>
      <c r="F117" s="39">
        <f t="shared" si="1"/>
        <v>8</v>
      </c>
    </row>
    <row r="118" spans="1:6" ht="16.5">
      <c r="A118" s="38">
        <v>999</v>
      </c>
      <c r="B118" s="39" t="s">
        <v>174</v>
      </c>
      <c r="C118" s="40" t="s">
        <v>175</v>
      </c>
      <c r="D118" s="40"/>
      <c r="E118" s="40"/>
      <c r="F118" s="39" t="str">
        <f t="shared" si="1"/>
        <v>?</v>
      </c>
    </row>
    <row r="119" spans="1:6" ht="16.5">
      <c r="A119" s="38"/>
      <c r="B119" s="39"/>
      <c r="C119" s="40"/>
      <c r="D119" s="40"/>
      <c r="E119" s="40"/>
      <c r="F119" s="39" t="str">
        <f t="shared" si="1"/>
        <v>?</v>
      </c>
    </row>
    <row r="120" spans="1:6" ht="16.5">
      <c r="A120" s="38"/>
      <c r="B120" s="39"/>
      <c r="C120" s="40"/>
      <c r="D120" s="40"/>
      <c r="E120" s="40"/>
      <c r="F120" s="39" t="str">
        <f t="shared" si="1"/>
        <v>?</v>
      </c>
    </row>
    <row r="121" spans="1:6" ht="16.5">
      <c r="A121" s="38"/>
      <c r="B121" s="39"/>
      <c r="C121" s="40"/>
      <c r="D121" s="40"/>
      <c r="E121" s="40"/>
      <c r="F121" s="39" t="str">
        <f t="shared" si="1"/>
        <v>?</v>
      </c>
    </row>
    <row r="122" spans="1:6" ht="16.5">
      <c r="A122" s="38"/>
      <c r="B122" s="39"/>
      <c r="C122" s="40"/>
      <c r="D122" s="40"/>
      <c r="E122" s="40"/>
      <c r="F122" s="39" t="str">
        <f t="shared" si="1"/>
        <v>?</v>
      </c>
    </row>
    <row r="123" spans="1:6" ht="16.5">
      <c r="A123" s="38"/>
      <c r="B123" s="39"/>
      <c r="C123" s="40"/>
      <c r="D123" s="40"/>
      <c r="E123" s="40"/>
      <c r="F123" s="39" t="str">
        <f aca="true" t="shared" si="2" ref="F123:F131">IF(D123="","?",IF($D$1-D123&lt;8,8,$D$1-D123))</f>
        <v>?</v>
      </c>
    </row>
    <row r="124" spans="1:6" ht="16.5">
      <c r="A124" s="38"/>
      <c r="B124" s="39"/>
      <c r="C124" s="40"/>
      <c r="D124" s="40"/>
      <c r="E124" s="40"/>
      <c r="F124" s="39" t="str">
        <f t="shared" si="2"/>
        <v>?</v>
      </c>
    </row>
    <row r="125" spans="1:6" ht="16.5">
      <c r="A125" s="38"/>
      <c r="B125" s="39"/>
      <c r="C125" s="40"/>
      <c r="D125" s="40"/>
      <c r="E125" s="40"/>
      <c r="F125" s="39" t="str">
        <f t="shared" si="2"/>
        <v>?</v>
      </c>
    </row>
    <row r="126" spans="1:6" ht="16.5">
      <c r="A126" s="38"/>
      <c r="B126" s="39"/>
      <c r="C126" s="40"/>
      <c r="D126" s="40"/>
      <c r="E126" s="40"/>
      <c r="F126" s="39" t="str">
        <f t="shared" si="2"/>
        <v>?</v>
      </c>
    </row>
    <row r="127" spans="1:6" ht="16.5">
      <c r="A127" s="38"/>
      <c r="B127" s="39"/>
      <c r="C127" s="40"/>
      <c r="D127" s="40"/>
      <c r="E127" s="40"/>
      <c r="F127" s="39" t="str">
        <f t="shared" si="2"/>
        <v>?</v>
      </c>
    </row>
    <row r="128" spans="1:6" ht="16.5">
      <c r="A128" s="38"/>
      <c r="B128" s="39"/>
      <c r="C128" s="40"/>
      <c r="D128" s="40"/>
      <c r="E128" s="40"/>
      <c r="F128" s="39" t="str">
        <f t="shared" si="2"/>
        <v>?</v>
      </c>
    </row>
    <row r="129" spans="1:6" ht="16.5">
      <c r="A129" s="38"/>
      <c r="B129" s="39"/>
      <c r="C129" s="40"/>
      <c r="D129" s="40"/>
      <c r="E129" s="40"/>
      <c r="F129" s="39" t="str">
        <f t="shared" si="2"/>
        <v>?</v>
      </c>
    </row>
    <row r="130" spans="1:6" ht="16.5">
      <c r="A130" s="38"/>
      <c r="B130" s="39"/>
      <c r="C130" s="40"/>
      <c r="D130" s="40"/>
      <c r="E130" s="40"/>
      <c r="F130" s="39" t="str">
        <f t="shared" si="2"/>
        <v>?</v>
      </c>
    </row>
    <row r="131" spans="1:6" ht="16.5">
      <c r="A131" s="38"/>
      <c r="B131" s="39"/>
      <c r="C131" s="40"/>
      <c r="D131" s="40"/>
      <c r="E131" s="40"/>
      <c r="F131" s="39" t="str">
        <f t="shared" si="2"/>
        <v>?</v>
      </c>
    </row>
  </sheetData>
  <mergeCells count="12">
    <mergeCell ref="I9:K9"/>
    <mergeCell ref="I10:K10"/>
    <mergeCell ref="I11:K11"/>
    <mergeCell ref="I12:K12"/>
    <mergeCell ref="I5:K5"/>
    <mergeCell ref="I6:K6"/>
    <mergeCell ref="I7:K7"/>
    <mergeCell ref="I8:K8"/>
    <mergeCell ref="A1:C1"/>
    <mergeCell ref="D1:F1"/>
    <mergeCell ref="E2:F2"/>
    <mergeCell ref="I4:K4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showGridLines="0" zoomScale="85" zoomScaleNormal="85" workbookViewId="0" topLeftCell="A1">
      <selection activeCell="I22" sqref="I22"/>
    </sheetView>
  </sheetViews>
  <sheetFormatPr defaultColWidth="11.421875" defaultRowHeight="12.75"/>
  <cols>
    <col min="1" max="1" width="7.8515625" style="35" bestFit="1" customWidth="1"/>
    <col min="2" max="2" width="26.421875" style="35" bestFit="1" customWidth="1"/>
    <col min="3" max="3" width="26.00390625" style="35" customWidth="1"/>
    <col min="4" max="4" width="14.28125" style="47" bestFit="1" customWidth="1"/>
    <col min="5" max="5" width="3.7109375" style="47" bestFit="1" customWidth="1"/>
    <col min="6" max="6" width="5.140625" style="35" customWidth="1"/>
    <col min="7" max="16384" width="8.00390625" style="35" customWidth="1"/>
  </cols>
  <sheetData>
    <row r="1" spans="1:6" ht="19.5">
      <c r="A1" s="106" t="s">
        <v>48</v>
      </c>
      <c r="B1" s="106"/>
      <c r="C1" s="106"/>
      <c r="D1" s="107">
        <v>2009</v>
      </c>
      <c r="E1" s="107"/>
      <c r="F1" s="107"/>
    </row>
    <row r="2" spans="1:8" ht="16.5">
      <c r="A2" s="36" t="s">
        <v>47</v>
      </c>
      <c r="B2" s="36" t="s">
        <v>43</v>
      </c>
      <c r="C2" s="36" t="s">
        <v>44</v>
      </c>
      <c r="D2" s="37" t="s">
        <v>46</v>
      </c>
      <c r="E2" s="108" t="s">
        <v>45</v>
      </c>
      <c r="F2" s="108"/>
      <c r="H2" s="35" t="s">
        <v>55</v>
      </c>
    </row>
    <row r="3" spans="1:8" ht="16.5">
      <c r="A3" s="65">
        <v>234</v>
      </c>
      <c r="B3" s="66" t="s">
        <v>95</v>
      </c>
      <c r="C3" s="67" t="s">
        <v>54</v>
      </c>
      <c r="D3" s="40">
        <v>1996</v>
      </c>
      <c r="E3" s="40" t="s">
        <v>33</v>
      </c>
      <c r="F3" s="39">
        <f aca="true" t="shared" si="0" ref="F3:F100">IF(D3="","?",IF($D$1-D3&lt;8,8,$D$1-D3))</f>
        <v>13</v>
      </c>
      <c r="H3" s="35" t="s">
        <v>53</v>
      </c>
    </row>
    <row r="4" spans="1:11" ht="16.5">
      <c r="A4" s="65">
        <v>235</v>
      </c>
      <c r="B4" s="66" t="s">
        <v>96</v>
      </c>
      <c r="C4" s="67" t="s">
        <v>54</v>
      </c>
      <c r="D4" s="40">
        <v>1996</v>
      </c>
      <c r="E4" s="40" t="s">
        <v>33</v>
      </c>
      <c r="F4" s="39">
        <f t="shared" si="0"/>
        <v>13</v>
      </c>
      <c r="H4" s="22" t="s">
        <v>54</v>
      </c>
      <c r="I4" s="98" t="s">
        <v>23</v>
      </c>
      <c r="J4" s="99"/>
      <c r="K4" s="100"/>
    </row>
    <row r="5" spans="1:11" ht="16.5">
      <c r="A5" s="65">
        <v>236</v>
      </c>
      <c r="B5" s="66" t="s">
        <v>97</v>
      </c>
      <c r="C5" s="67" t="s">
        <v>54</v>
      </c>
      <c r="D5" s="40">
        <v>1996</v>
      </c>
      <c r="E5" s="40" t="s">
        <v>33</v>
      </c>
      <c r="F5" s="39">
        <f t="shared" si="0"/>
        <v>13</v>
      </c>
      <c r="H5" s="22" t="s">
        <v>19</v>
      </c>
      <c r="I5" s="98" t="s">
        <v>27</v>
      </c>
      <c r="J5" s="99"/>
      <c r="K5" s="100"/>
    </row>
    <row r="6" spans="1:11" ht="16.5">
      <c r="A6" s="65">
        <v>238</v>
      </c>
      <c r="B6" s="66" t="s">
        <v>92</v>
      </c>
      <c r="C6" s="67" t="s">
        <v>54</v>
      </c>
      <c r="D6" s="40">
        <v>1997</v>
      </c>
      <c r="E6" s="40" t="s">
        <v>33</v>
      </c>
      <c r="F6" s="39">
        <f t="shared" si="0"/>
        <v>12</v>
      </c>
      <c r="H6" s="22" t="s">
        <v>22</v>
      </c>
      <c r="I6" s="98" t="s">
        <v>28</v>
      </c>
      <c r="J6" s="99"/>
      <c r="K6" s="100"/>
    </row>
    <row r="7" spans="1:11" ht="16.5">
      <c r="A7" s="65">
        <v>239</v>
      </c>
      <c r="B7" s="66" t="s">
        <v>93</v>
      </c>
      <c r="C7" s="67" t="s">
        <v>54</v>
      </c>
      <c r="D7" s="40">
        <v>1997</v>
      </c>
      <c r="E7" s="40" t="s">
        <v>33</v>
      </c>
      <c r="F7" s="39">
        <f t="shared" si="0"/>
        <v>12</v>
      </c>
      <c r="H7" s="22" t="s">
        <v>20</v>
      </c>
      <c r="I7" s="98" t="s">
        <v>25</v>
      </c>
      <c r="J7" s="99"/>
      <c r="K7" s="100"/>
    </row>
    <row r="8" spans="1:11" ht="16.5">
      <c r="A8" s="65">
        <v>240</v>
      </c>
      <c r="B8" s="66" t="s">
        <v>94</v>
      </c>
      <c r="C8" s="67" t="s">
        <v>54</v>
      </c>
      <c r="D8" s="40">
        <v>1997</v>
      </c>
      <c r="E8" s="40" t="s">
        <v>33</v>
      </c>
      <c r="F8" s="39">
        <f t="shared" si="0"/>
        <v>12</v>
      </c>
      <c r="H8" s="22" t="s">
        <v>18</v>
      </c>
      <c r="I8" s="98" t="s">
        <v>29</v>
      </c>
      <c r="J8" s="99"/>
      <c r="K8" s="100"/>
    </row>
    <row r="9" spans="1:11" ht="16.5">
      <c r="A9" s="65">
        <v>237</v>
      </c>
      <c r="B9" s="66" t="s">
        <v>88</v>
      </c>
      <c r="C9" s="67" t="s">
        <v>54</v>
      </c>
      <c r="D9" s="40">
        <v>1997</v>
      </c>
      <c r="E9" s="40" t="s">
        <v>32</v>
      </c>
      <c r="F9" s="39">
        <f t="shared" si="0"/>
        <v>12</v>
      </c>
      <c r="H9" s="22" t="s">
        <v>16</v>
      </c>
      <c r="I9" s="98" t="s">
        <v>24</v>
      </c>
      <c r="J9" s="99"/>
      <c r="K9" s="100"/>
    </row>
    <row r="10" spans="1:11" ht="16.5">
      <c r="A10" s="65">
        <v>243</v>
      </c>
      <c r="B10" s="66" t="s">
        <v>91</v>
      </c>
      <c r="C10" s="67" t="s">
        <v>54</v>
      </c>
      <c r="D10" s="40">
        <v>1998</v>
      </c>
      <c r="E10" s="40" t="s">
        <v>33</v>
      </c>
      <c r="F10" s="39">
        <f t="shared" si="0"/>
        <v>11</v>
      </c>
      <c r="H10" s="22" t="s">
        <v>21</v>
      </c>
      <c r="I10" s="98" t="s">
        <v>31</v>
      </c>
      <c r="J10" s="99"/>
      <c r="K10" s="100"/>
    </row>
    <row r="11" spans="1:11" ht="16.5">
      <c r="A11" s="65">
        <v>241</v>
      </c>
      <c r="B11" s="66" t="s">
        <v>86</v>
      </c>
      <c r="C11" s="67" t="s">
        <v>54</v>
      </c>
      <c r="D11" s="40">
        <v>1998</v>
      </c>
      <c r="E11" s="40" t="s">
        <v>32</v>
      </c>
      <c r="F11" s="39">
        <f t="shared" si="0"/>
        <v>11</v>
      </c>
      <c r="H11" s="22" t="s">
        <v>17</v>
      </c>
      <c r="I11" s="98" t="s">
        <v>26</v>
      </c>
      <c r="J11" s="99"/>
      <c r="K11" s="100"/>
    </row>
    <row r="12" spans="1:11" ht="16.5">
      <c r="A12" s="65">
        <v>242</v>
      </c>
      <c r="B12" s="66" t="s">
        <v>173</v>
      </c>
      <c r="C12" s="67" t="s">
        <v>54</v>
      </c>
      <c r="D12" s="40">
        <v>1998</v>
      </c>
      <c r="E12" s="40" t="s">
        <v>32</v>
      </c>
      <c r="F12" s="39">
        <f t="shared" si="0"/>
        <v>11</v>
      </c>
      <c r="H12" s="22" t="s">
        <v>78</v>
      </c>
      <c r="I12" s="98" t="s">
        <v>79</v>
      </c>
      <c r="J12" s="99"/>
      <c r="K12" s="100"/>
    </row>
    <row r="13" spans="1:6" ht="16.5">
      <c r="A13" s="65">
        <v>246</v>
      </c>
      <c r="B13" s="66" t="s">
        <v>89</v>
      </c>
      <c r="C13" s="67" t="s">
        <v>54</v>
      </c>
      <c r="D13" s="40">
        <v>1999</v>
      </c>
      <c r="E13" s="40" t="s">
        <v>33</v>
      </c>
      <c r="F13" s="39">
        <f t="shared" si="0"/>
        <v>10</v>
      </c>
    </row>
    <row r="14" spans="1:6" ht="16.5">
      <c r="A14" s="65">
        <v>247</v>
      </c>
      <c r="B14" s="66" t="s">
        <v>90</v>
      </c>
      <c r="C14" s="67" t="s">
        <v>54</v>
      </c>
      <c r="D14" s="40">
        <v>1999</v>
      </c>
      <c r="E14" s="40" t="s">
        <v>33</v>
      </c>
      <c r="F14" s="39">
        <f t="shared" si="0"/>
        <v>10</v>
      </c>
    </row>
    <row r="15" spans="1:6" ht="16.5">
      <c r="A15" s="65">
        <v>244</v>
      </c>
      <c r="B15" s="66" t="s">
        <v>84</v>
      </c>
      <c r="C15" s="67" t="s">
        <v>54</v>
      </c>
      <c r="D15" s="40">
        <v>1999</v>
      </c>
      <c r="E15" s="40" t="s">
        <v>32</v>
      </c>
      <c r="F15" s="39">
        <f t="shared" si="0"/>
        <v>10</v>
      </c>
    </row>
    <row r="16" spans="1:6" ht="16.5">
      <c r="A16" s="65">
        <v>245</v>
      </c>
      <c r="B16" s="66" t="s">
        <v>85</v>
      </c>
      <c r="C16" s="67" t="s">
        <v>54</v>
      </c>
      <c r="D16" s="40">
        <v>1999</v>
      </c>
      <c r="E16" s="40" t="s">
        <v>32</v>
      </c>
      <c r="F16" s="39">
        <f t="shared" si="0"/>
        <v>10</v>
      </c>
    </row>
    <row r="17" spans="1:6" ht="16.5">
      <c r="A17" s="65">
        <v>248</v>
      </c>
      <c r="B17" s="66" t="s">
        <v>83</v>
      </c>
      <c r="C17" s="67" t="s">
        <v>54</v>
      </c>
      <c r="D17" s="40">
        <v>2000</v>
      </c>
      <c r="E17" s="40" t="s">
        <v>32</v>
      </c>
      <c r="F17" s="39">
        <f t="shared" si="0"/>
        <v>9</v>
      </c>
    </row>
    <row r="18" spans="1:6" ht="16.5">
      <c r="A18" s="65">
        <v>249</v>
      </c>
      <c r="B18" s="66" t="s">
        <v>82</v>
      </c>
      <c r="C18" s="67" t="s">
        <v>54</v>
      </c>
      <c r="D18" s="40">
        <v>2001</v>
      </c>
      <c r="E18" s="40" t="s">
        <v>32</v>
      </c>
      <c r="F18" s="39">
        <f t="shared" si="0"/>
        <v>8</v>
      </c>
    </row>
    <row r="19" spans="1:6" ht="16.5">
      <c r="A19" s="65">
        <v>250</v>
      </c>
      <c r="B19" s="71" t="s">
        <v>170</v>
      </c>
      <c r="C19" s="67" t="s">
        <v>22</v>
      </c>
      <c r="D19" s="43">
        <v>1996</v>
      </c>
      <c r="E19" s="40" t="s">
        <v>33</v>
      </c>
      <c r="F19" s="39">
        <f t="shared" si="0"/>
        <v>13</v>
      </c>
    </row>
    <row r="20" spans="1:6" ht="16.5">
      <c r="A20" s="65">
        <v>251</v>
      </c>
      <c r="B20" s="71" t="s">
        <v>171</v>
      </c>
      <c r="C20" s="67" t="s">
        <v>22</v>
      </c>
      <c r="D20" s="43">
        <v>1996</v>
      </c>
      <c r="E20" s="40" t="s">
        <v>33</v>
      </c>
      <c r="F20" s="39">
        <f t="shared" si="0"/>
        <v>13</v>
      </c>
    </row>
    <row r="21" spans="1:6" ht="16.5">
      <c r="A21" s="65">
        <v>256</v>
      </c>
      <c r="B21" s="71" t="s">
        <v>169</v>
      </c>
      <c r="C21" s="67" t="s">
        <v>22</v>
      </c>
      <c r="D21" s="43">
        <v>1997</v>
      </c>
      <c r="E21" s="40" t="s">
        <v>33</v>
      </c>
      <c r="F21" s="39">
        <f t="shared" si="0"/>
        <v>12</v>
      </c>
    </row>
    <row r="22" spans="1:6" ht="16.5">
      <c r="A22" s="65">
        <v>252</v>
      </c>
      <c r="B22" s="71" t="s">
        <v>165</v>
      </c>
      <c r="C22" s="67" t="s">
        <v>22</v>
      </c>
      <c r="D22" s="43">
        <v>1997</v>
      </c>
      <c r="E22" s="40" t="s">
        <v>32</v>
      </c>
      <c r="F22" s="39">
        <f t="shared" si="0"/>
        <v>12</v>
      </c>
    </row>
    <row r="23" spans="1:6" ht="16.5">
      <c r="A23" s="65">
        <v>253</v>
      </c>
      <c r="B23" s="71" t="s">
        <v>166</v>
      </c>
      <c r="C23" s="67" t="s">
        <v>22</v>
      </c>
      <c r="D23" s="43">
        <v>1997</v>
      </c>
      <c r="E23" s="40" t="s">
        <v>32</v>
      </c>
      <c r="F23" s="39">
        <f t="shared" si="0"/>
        <v>12</v>
      </c>
    </row>
    <row r="24" spans="1:6" ht="16.5">
      <c r="A24" s="65">
        <v>254</v>
      </c>
      <c r="B24" s="71" t="s">
        <v>167</v>
      </c>
      <c r="C24" s="67" t="s">
        <v>22</v>
      </c>
      <c r="D24" s="43">
        <v>1997</v>
      </c>
      <c r="E24" s="40" t="s">
        <v>32</v>
      </c>
      <c r="F24" s="39">
        <f t="shared" si="0"/>
        <v>12</v>
      </c>
    </row>
    <row r="25" spans="1:6" ht="16.5">
      <c r="A25" s="65">
        <v>255</v>
      </c>
      <c r="B25" s="71" t="s">
        <v>168</v>
      </c>
      <c r="C25" s="67" t="s">
        <v>22</v>
      </c>
      <c r="D25" s="43">
        <v>1997</v>
      </c>
      <c r="E25" s="40" t="s">
        <v>32</v>
      </c>
      <c r="F25" s="39">
        <f t="shared" si="0"/>
        <v>12</v>
      </c>
    </row>
    <row r="26" spans="1:6" ht="16.5">
      <c r="A26" s="65">
        <v>260</v>
      </c>
      <c r="B26" s="71" t="s">
        <v>80</v>
      </c>
      <c r="C26" s="67" t="s">
        <v>22</v>
      </c>
      <c r="D26" s="43">
        <v>1998</v>
      </c>
      <c r="E26" s="40" t="s">
        <v>33</v>
      </c>
      <c r="F26" s="39">
        <f t="shared" si="0"/>
        <v>11</v>
      </c>
    </row>
    <row r="27" spans="1:6" ht="16.5">
      <c r="A27" s="65">
        <v>261</v>
      </c>
      <c r="B27" s="66" t="s">
        <v>159</v>
      </c>
      <c r="C27" s="67" t="s">
        <v>22</v>
      </c>
      <c r="D27" s="40">
        <v>1998</v>
      </c>
      <c r="E27" s="40" t="s">
        <v>33</v>
      </c>
      <c r="F27" s="39">
        <f t="shared" si="0"/>
        <v>11</v>
      </c>
    </row>
    <row r="28" spans="1:6" ht="16.5">
      <c r="A28" s="65">
        <v>262</v>
      </c>
      <c r="B28" s="66" t="s">
        <v>160</v>
      </c>
      <c r="C28" s="67" t="s">
        <v>22</v>
      </c>
      <c r="D28" s="40">
        <v>1998</v>
      </c>
      <c r="E28" s="40" t="s">
        <v>33</v>
      </c>
      <c r="F28" s="39">
        <f t="shared" si="0"/>
        <v>11</v>
      </c>
    </row>
    <row r="29" spans="1:6" ht="16.5">
      <c r="A29" s="65">
        <v>263</v>
      </c>
      <c r="B29" s="66" t="s">
        <v>161</v>
      </c>
      <c r="C29" s="67" t="s">
        <v>22</v>
      </c>
      <c r="D29" s="40">
        <v>1998</v>
      </c>
      <c r="E29" s="40" t="s">
        <v>33</v>
      </c>
      <c r="F29" s="39">
        <f t="shared" si="0"/>
        <v>11</v>
      </c>
    </row>
    <row r="30" spans="1:6" ht="16.5">
      <c r="A30" s="65">
        <v>264</v>
      </c>
      <c r="B30" s="71" t="s">
        <v>162</v>
      </c>
      <c r="C30" s="72" t="s">
        <v>22</v>
      </c>
      <c r="D30" s="43">
        <v>1998</v>
      </c>
      <c r="E30" s="43" t="s">
        <v>33</v>
      </c>
      <c r="F30" s="42">
        <f t="shared" si="0"/>
        <v>11</v>
      </c>
    </row>
    <row r="31" spans="1:15" ht="16.5">
      <c r="A31" s="65">
        <v>265</v>
      </c>
      <c r="B31" s="73" t="s">
        <v>163</v>
      </c>
      <c r="C31" s="67" t="s">
        <v>22</v>
      </c>
      <c r="D31" s="40">
        <v>1998</v>
      </c>
      <c r="E31" s="40" t="s">
        <v>33</v>
      </c>
      <c r="F31" s="39">
        <f t="shared" si="0"/>
        <v>11</v>
      </c>
      <c r="G31" s="45"/>
      <c r="H31" s="45"/>
      <c r="I31" s="45"/>
      <c r="J31" s="45"/>
      <c r="K31" s="45"/>
      <c r="L31" s="45"/>
      <c r="M31" s="45"/>
      <c r="N31" s="45"/>
      <c r="O31" s="45"/>
    </row>
    <row r="32" spans="1:6" ht="16.5">
      <c r="A32" s="65">
        <v>266</v>
      </c>
      <c r="B32" s="66" t="s">
        <v>164</v>
      </c>
      <c r="C32" s="67" t="s">
        <v>22</v>
      </c>
      <c r="D32" s="40">
        <v>1998</v>
      </c>
      <c r="E32" s="40" t="s">
        <v>33</v>
      </c>
      <c r="F32" s="39">
        <f t="shared" si="0"/>
        <v>11</v>
      </c>
    </row>
    <row r="33" spans="1:6" ht="16.5">
      <c r="A33" s="65">
        <v>257</v>
      </c>
      <c r="B33" s="66" t="s">
        <v>156</v>
      </c>
      <c r="C33" s="67" t="s">
        <v>22</v>
      </c>
      <c r="D33" s="40">
        <v>1998</v>
      </c>
      <c r="E33" s="40" t="s">
        <v>32</v>
      </c>
      <c r="F33" s="39">
        <f t="shared" si="0"/>
        <v>11</v>
      </c>
    </row>
    <row r="34" spans="1:6" ht="16.5">
      <c r="A34" s="65">
        <v>258</v>
      </c>
      <c r="B34" s="66" t="s">
        <v>157</v>
      </c>
      <c r="C34" s="67" t="s">
        <v>22</v>
      </c>
      <c r="D34" s="40">
        <v>1998</v>
      </c>
      <c r="E34" s="40" t="s">
        <v>32</v>
      </c>
      <c r="F34" s="39">
        <f t="shared" si="0"/>
        <v>11</v>
      </c>
    </row>
    <row r="35" spans="1:6" ht="16.5">
      <c r="A35" s="65">
        <v>259</v>
      </c>
      <c r="B35" s="66" t="s">
        <v>158</v>
      </c>
      <c r="C35" s="67" t="s">
        <v>22</v>
      </c>
      <c r="D35" s="40">
        <v>1998</v>
      </c>
      <c r="E35" s="40" t="s">
        <v>32</v>
      </c>
      <c r="F35" s="39">
        <f t="shared" si="0"/>
        <v>11</v>
      </c>
    </row>
    <row r="36" spans="1:6" ht="16.5">
      <c r="A36" s="65">
        <v>272</v>
      </c>
      <c r="B36" s="74" t="s">
        <v>56</v>
      </c>
      <c r="C36" s="67" t="s">
        <v>22</v>
      </c>
      <c r="D36" s="40">
        <v>1999</v>
      </c>
      <c r="E36" s="40" t="s">
        <v>33</v>
      </c>
      <c r="F36" s="39">
        <f t="shared" si="0"/>
        <v>10</v>
      </c>
    </row>
    <row r="37" spans="1:6" ht="16.5">
      <c r="A37" s="65">
        <v>273</v>
      </c>
      <c r="B37" s="66" t="s">
        <v>68</v>
      </c>
      <c r="C37" s="67" t="s">
        <v>22</v>
      </c>
      <c r="D37" s="40">
        <v>1999</v>
      </c>
      <c r="E37" s="40" t="s">
        <v>33</v>
      </c>
      <c r="F37" s="39">
        <f t="shared" si="0"/>
        <v>10</v>
      </c>
    </row>
    <row r="38" spans="1:6" ht="16.5">
      <c r="A38" s="65">
        <v>274</v>
      </c>
      <c r="B38" s="66" t="s">
        <v>58</v>
      </c>
      <c r="C38" s="67" t="s">
        <v>22</v>
      </c>
      <c r="D38" s="40">
        <v>1999</v>
      </c>
      <c r="E38" s="40" t="s">
        <v>33</v>
      </c>
      <c r="F38" s="39">
        <f t="shared" si="0"/>
        <v>10</v>
      </c>
    </row>
    <row r="39" spans="1:6" ht="16.5">
      <c r="A39" s="65">
        <v>275</v>
      </c>
      <c r="B39" s="66" t="s">
        <v>59</v>
      </c>
      <c r="C39" s="67" t="s">
        <v>22</v>
      </c>
      <c r="D39" s="40">
        <v>1999</v>
      </c>
      <c r="E39" s="40" t="s">
        <v>33</v>
      </c>
      <c r="F39" s="39">
        <f t="shared" si="0"/>
        <v>10</v>
      </c>
    </row>
    <row r="40" spans="1:6" ht="16.5">
      <c r="A40" s="65">
        <v>276</v>
      </c>
      <c r="B40" s="66" t="s">
        <v>154</v>
      </c>
      <c r="C40" s="67" t="s">
        <v>22</v>
      </c>
      <c r="D40" s="40">
        <v>1999</v>
      </c>
      <c r="E40" s="40" t="s">
        <v>33</v>
      </c>
      <c r="F40" s="39">
        <f t="shared" si="0"/>
        <v>10</v>
      </c>
    </row>
    <row r="41" spans="1:6" ht="16.5">
      <c r="A41" s="65">
        <v>277</v>
      </c>
      <c r="B41" s="66" t="s">
        <v>155</v>
      </c>
      <c r="C41" s="67" t="s">
        <v>22</v>
      </c>
      <c r="D41" s="40">
        <v>1999</v>
      </c>
      <c r="E41" s="40" t="s">
        <v>33</v>
      </c>
      <c r="F41" s="39">
        <f t="shared" si="0"/>
        <v>10</v>
      </c>
    </row>
    <row r="42" spans="1:6" ht="16.5">
      <c r="A42" s="65">
        <v>267</v>
      </c>
      <c r="B42" s="66" t="s">
        <v>57</v>
      </c>
      <c r="C42" s="67" t="s">
        <v>22</v>
      </c>
      <c r="D42" s="40">
        <v>1999</v>
      </c>
      <c r="E42" s="40" t="s">
        <v>32</v>
      </c>
      <c r="F42" s="39">
        <f t="shared" si="0"/>
        <v>10</v>
      </c>
    </row>
    <row r="43" spans="1:15" ht="16.5">
      <c r="A43" s="65">
        <v>268</v>
      </c>
      <c r="B43" s="73" t="s">
        <v>147</v>
      </c>
      <c r="C43" s="67" t="s">
        <v>22</v>
      </c>
      <c r="D43" s="46">
        <v>1999</v>
      </c>
      <c r="E43" s="40" t="s">
        <v>32</v>
      </c>
      <c r="F43" s="39">
        <f t="shared" si="0"/>
        <v>10</v>
      </c>
      <c r="G43" s="45"/>
      <c r="H43" s="45"/>
      <c r="I43" s="45"/>
      <c r="J43" s="45"/>
      <c r="K43" s="45"/>
      <c r="L43" s="45"/>
      <c r="M43" s="45"/>
      <c r="N43" s="45"/>
      <c r="O43" s="45"/>
    </row>
    <row r="44" spans="1:6" ht="16.5">
      <c r="A44" s="65">
        <v>269</v>
      </c>
      <c r="B44" s="66" t="s">
        <v>148</v>
      </c>
      <c r="C44" s="67" t="s">
        <v>22</v>
      </c>
      <c r="D44" s="46">
        <v>1999</v>
      </c>
      <c r="E44" s="40" t="s">
        <v>32</v>
      </c>
      <c r="F44" s="39">
        <f t="shared" si="0"/>
        <v>10</v>
      </c>
    </row>
    <row r="45" spans="1:6" ht="16.5">
      <c r="A45" s="65">
        <v>270</v>
      </c>
      <c r="B45" s="66" t="s">
        <v>149</v>
      </c>
      <c r="C45" s="67" t="s">
        <v>22</v>
      </c>
      <c r="D45" s="46">
        <v>1999</v>
      </c>
      <c r="E45" s="40" t="s">
        <v>32</v>
      </c>
      <c r="F45" s="39">
        <f t="shared" si="0"/>
        <v>10</v>
      </c>
    </row>
    <row r="46" spans="1:6" ht="16.5">
      <c r="A46" s="65">
        <v>271</v>
      </c>
      <c r="B46" s="66" t="s">
        <v>150</v>
      </c>
      <c r="C46" s="67" t="s">
        <v>22</v>
      </c>
      <c r="D46" s="46">
        <v>1999</v>
      </c>
      <c r="E46" s="40" t="s">
        <v>32</v>
      </c>
      <c r="F46" s="39">
        <f t="shared" si="0"/>
        <v>10</v>
      </c>
    </row>
    <row r="47" spans="1:6" ht="16.5">
      <c r="A47" s="65">
        <v>282</v>
      </c>
      <c r="B47" s="66" t="s">
        <v>61</v>
      </c>
      <c r="C47" s="67" t="s">
        <v>22</v>
      </c>
      <c r="D47" s="40">
        <v>2000</v>
      </c>
      <c r="E47" s="40" t="s">
        <v>33</v>
      </c>
      <c r="F47" s="39">
        <f t="shared" si="0"/>
        <v>9</v>
      </c>
    </row>
    <row r="48" spans="1:6" ht="16.5">
      <c r="A48" s="65">
        <v>283</v>
      </c>
      <c r="B48" s="66" t="s">
        <v>153</v>
      </c>
      <c r="C48" s="67" t="s">
        <v>22</v>
      </c>
      <c r="D48" s="46">
        <v>2000</v>
      </c>
      <c r="E48" s="40" t="s">
        <v>33</v>
      </c>
      <c r="F48" s="39">
        <f t="shared" si="0"/>
        <v>9</v>
      </c>
    </row>
    <row r="49" spans="1:6" ht="16.5">
      <c r="A49" s="65">
        <v>278</v>
      </c>
      <c r="B49" s="66" t="s">
        <v>60</v>
      </c>
      <c r="C49" s="67" t="s">
        <v>22</v>
      </c>
      <c r="D49" s="40">
        <v>2000</v>
      </c>
      <c r="E49" s="40" t="s">
        <v>32</v>
      </c>
      <c r="F49" s="39">
        <f t="shared" si="0"/>
        <v>9</v>
      </c>
    </row>
    <row r="50" spans="1:6" ht="16.5">
      <c r="A50" s="65">
        <v>279</v>
      </c>
      <c r="B50" s="66" t="s">
        <v>81</v>
      </c>
      <c r="C50" s="67" t="s">
        <v>22</v>
      </c>
      <c r="D50" s="40">
        <v>2000</v>
      </c>
      <c r="E50" s="40" t="s">
        <v>32</v>
      </c>
      <c r="F50" s="39">
        <f t="shared" si="0"/>
        <v>9</v>
      </c>
    </row>
    <row r="51" spans="1:6" ht="16.5">
      <c r="A51" s="65">
        <v>280</v>
      </c>
      <c r="B51" s="66" t="s">
        <v>145</v>
      </c>
      <c r="C51" s="67" t="s">
        <v>22</v>
      </c>
      <c r="D51" s="46">
        <v>2000</v>
      </c>
      <c r="E51" s="40" t="s">
        <v>32</v>
      </c>
      <c r="F51" s="39">
        <f t="shared" si="0"/>
        <v>9</v>
      </c>
    </row>
    <row r="52" spans="1:6" ht="16.5">
      <c r="A52" s="65">
        <v>281</v>
      </c>
      <c r="B52" s="66" t="s">
        <v>146</v>
      </c>
      <c r="C52" s="67" t="s">
        <v>22</v>
      </c>
      <c r="D52" s="46">
        <v>2000</v>
      </c>
      <c r="E52" s="40" t="s">
        <v>32</v>
      </c>
      <c r="F52" s="39">
        <f t="shared" si="0"/>
        <v>9</v>
      </c>
    </row>
    <row r="53" spans="1:6" ht="16.5">
      <c r="A53" s="65">
        <v>293</v>
      </c>
      <c r="B53" s="66" t="s">
        <v>62</v>
      </c>
      <c r="C53" s="67" t="s">
        <v>22</v>
      </c>
      <c r="D53" s="40">
        <v>2001</v>
      </c>
      <c r="E53" s="40" t="s">
        <v>33</v>
      </c>
      <c r="F53" s="39">
        <f t="shared" si="0"/>
        <v>8</v>
      </c>
    </row>
    <row r="54" spans="1:6" ht="16.5">
      <c r="A54" s="65">
        <v>294</v>
      </c>
      <c r="B54" s="66" t="s">
        <v>63</v>
      </c>
      <c r="C54" s="67" t="s">
        <v>22</v>
      </c>
      <c r="D54" s="40">
        <v>2001</v>
      </c>
      <c r="E54" s="40" t="s">
        <v>33</v>
      </c>
      <c r="F54" s="39">
        <f t="shared" si="0"/>
        <v>8</v>
      </c>
    </row>
    <row r="55" spans="1:6" ht="16.5">
      <c r="A55" s="65">
        <v>295</v>
      </c>
      <c r="B55" s="66" t="s">
        <v>151</v>
      </c>
      <c r="C55" s="67" t="s">
        <v>22</v>
      </c>
      <c r="D55" s="40">
        <v>2001</v>
      </c>
      <c r="E55" s="40" t="s">
        <v>33</v>
      </c>
      <c r="F55" s="39">
        <f t="shared" si="0"/>
        <v>8</v>
      </c>
    </row>
    <row r="56" spans="1:6" ht="16.5">
      <c r="A56" s="65">
        <v>296</v>
      </c>
      <c r="B56" s="66" t="s">
        <v>152</v>
      </c>
      <c r="C56" s="67" t="s">
        <v>22</v>
      </c>
      <c r="D56" s="46">
        <v>2001</v>
      </c>
      <c r="E56" s="40" t="s">
        <v>33</v>
      </c>
      <c r="F56" s="39">
        <f t="shared" si="0"/>
        <v>8</v>
      </c>
    </row>
    <row r="57" spans="1:6" ht="16.5">
      <c r="A57" s="65">
        <v>299</v>
      </c>
      <c r="B57" s="66" t="s">
        <v>65</v>
      </c>
      <c r="C57" s="67" t="s">
        <v>22</v>
      </c>
      <c r="D57" s="40">
        <v>2002</v>
      </c>
      <c r="E57" s="40" t="s">
        <v>33</v>
      </c>
      <c r="F57" s="39">
        <f t="shared" si="0"/>
        <v>8</v>
      </c>
    </row>
    <row r="58" spans="1:6" ht="16.5">
      <c r="A58" s="65">
        <v>300</v>
      </c>
      <c r="B58" s="66" t="s">
        <v>67</v>
      </c>
      <c r="C58" s="67" t="s">
        <v>22</v>
      </c>
      <c r="D58" s="40">
        <v>2002</v>
      </c>
      <c r="E58" s="40" t="s">
        <v>33</v>
      </c>
      <c r="F58" s="39">
        <f t="shared" si="0"/>
        <v>8</v>
      </c>
    </row>
    <row r="59" spans="1:6" ht="16.5">
      <c r="A59" s="65">
        <v>284</v>
      </c>
      <c r="B59" s="66" t="s">
        <v>64</v>
      </c>
      <c r="C59" s="67" t="s">
        <v>22</v>
      </c>
      <c r="D59" s="40">
        <v>2001</v>
      </c>
      <c r="E59" s="40" t="s">
        <v>32</v>
      </c>
      <c r="F59" s="39">
        <f t="shared" si="0"/>
        <v>8</v>
      </c>
    </row>
    <row r="60" spans="1:6" ht="16.5">
      <c r="A60" s="65">
        <v>285</v>
      </c>
      <c r="B60" s="66" t="s">
        <v>137</v>
      </c>
      <c r="C60" s="67" t="s">
        <v>22</v>
      </c>
      <c r="D60" s="40">
        <v>2001</v>
      </c>
      <c r="E60" s="40" t="s">
        <v>32</v>
      </c>
      <c r="F60" s="39">
        <f t="shared" si="0"/>
        <v>8</v>
      </c>
    </row>
    <row r="61" spans="1:6" ht="16.5">
      <c r="A61" s="65">
        <v>286</v>
      </c>
      <c r="B61" s="66" t="s">
        <v>138</v>
      </c>
      <c r="C61" s="67" t="s">
        <v>22</v>
      </c>
      <c r="D61" s="40">
        <v>2001</v>
      </c>
      <c r="E61" s="40" t="s">
        <v>32</v>
      </c>
      <c r="F61" s="39">
        <f t="shared" si="0"/>
        <v>8</v>
      </c>
    </row>
    <row r="62" spans="1:6" ht="16.5">
      <c r="A62" s="65">
        <v>287</v>
      </c>
      <c r="B62" s="66" t="s">
        <v>139</v>
      </c>
      <c r="C62" s="67" t="s">
        <v>22</v>
      </c>
      <c r="D62" s="40">
        <v>2001</v>
      </c>
      <c r="E62" s="40" t="s">
        <v>32</v>
      </c>
      <c r="F62" s="39">
        <f t="shared" si="0"/>
        <v>8</v>
      </c>
    </row>
    <row r="63" spans="1:6" ht="16.5">
      <c r="A63" s="65">
        <v>288</v>
      </c>
      <c r="B63" s="66" t="s">
        <v>140</v>
      </c>
      <c r="C63" s="67" t="s">
        <v>22</v>
      </c>
      <c r="D63" s="40">
        <v>2001</v>
      </c>
      <c r="E63" s="40" t="s">
        <v>32</v>
      </c>
      <c r="F63" s="39">
        <f t="shared" si="0"/>
        <v>8</v>
      </c>
    </row>
    <row r="64" spans="1:6" ht="16.5">
      <c r="A64" s="65">
        <v>289</v>
      </c>
      <c r="B64" s="66" t="s">
        <v>141</v>
      </c>
      <c r="C64" s="67" t="s">
        <v>22</v>
      </c>
      <c r="D64" s="40">
        <v>2001</v>
      </c>
      <c r="E64" s="40" t="s">
        <v>32</v>
      </c>
      <c r="F64" s="39">
        <f t="shared" si="0"/>
        <v>8</v>
      </c>
    </row>
    <row r="65" spans="1:6" ht="16.5">
      <c r="A65" s="65">
        <v>290</v>
      </c>
      <c r="B65" s="66" t="s">
        <v>142</v>
      </c>
      <c r="C65" s="67" t="s">
        <v>22</v>
      </c>
      <c r="D65" s="40">
        <v>2001</v>
      </c>
      <c r="E65" s="40" t="s">
        <v>32</v>
      </c>
      <c r="F65" s="39">
        <f t="shared" si="0"/>
        <v>8</v>
      </c>
    </row>
    <row r="66" spans="1:6" ht="16.5">
      <c r="A66" s="65">
        <v>291</v>
      </c>
      <c r="B66" s="66" t="s">
        <v>143</v>
      </c>
      <c r="C66" s="67" t="s">
        <v>22</v>
      </c>
      <c r="D66" s="40">
        <v>2001</v>
      </c>
      <c r="E66" s="40" t="s">
        <v>32</v>
      </c>
      <c r="F66" s="39">
        <f t="shared" si="0"/>
        <v>8</v>
      </c>
    </row>
    <row r="67" spans="1:6" ht="16.5">
      <c r="A67" s="65">
        <v>292</v>
      </c>
      <c r="B67" s="66" t="s">
        <v>144</v>
      </c>
      <c r="C67" s="67" t="s">
        <v>22</v>
      </c>
      <c r="D67" s="40">
        <v>2001</v>
      </c>
      <c r="E67" s="40" t="s">
        <v>32</v>
      </c>
      <c r="F67" s="39">
        <f t="shared" si="0"/>
        <v>8</v>
      </c>
    </row>
    <row r="68" spans="1:6" ht="16.5">
      <c r="A68" s="65">
        <v>297</v>
      </c>
      <c r="B68" s="66" t="s">
        <v>172</v>
      </c>
      <c r="C68" s="67" t="s">
        <v>22</v>
      </c>
      <c r="D68" s="46">
        <v>2002</v>
      </c>
      <c r="E68" s="40" t="s">
        <v>32</v>
      </c>
      <c r="F68" s="39">
        <f t="shared" si="0"/>
        <v>8</v>
      </c>
    </row>
    <row r="69" spans="1:6" ht="16.5">
      <c r="A69" s="65">
        <v>298</v>
      </c>
      <c r="B69" s="66" t="s">
        <v>66</v>
      </c>
      <c r="C69" s="67" t="s">
        <v>22</v>
      </c>
      <c r="D69" s="40">
        <v>2002</v>
      </c>
      <c r="E69" s="40" t="s">
        <v>32</v>
      </c>
      <c r="F69" s="39">
        <f t="shared" si="0"/>
        <v>8</v>
      </c>
    </row>
    <row r="70" spans="1:6" ht="16.5">
      <c r="A70" s="65">
        <v>301</v>
      </c>
      <c r="B70" s="68" t="s">
        <v>75</v>
      </c>
      <c r="C70" s="67" t="s">
        <v>78</v>
      </c>
      <c r="D70" s="60">
        <v>1996</v>
      </c>
      <c r="E70" s="40" t="s">
        <v>33</v>
      </c>
      <c r="F70" s="39">
        <f t="shared" si="0"/>
        <v>13</v>
      </c>
    </row>
    <row r="71" spans="1:6" ht="16.5">
      <c r="A71" s="65">
        <v>302</v>
      </c>
      <c r="B71" s="68" t="s">
        <v>76</v>
      </c>
      <c r="C71" s="67" t="s">
        <v>78</v>
      </c>
      <c r="D71" s="60">
        <v>1996</v>
      </c>
      <c r="E71" s="40" t="s">
        <v>33</v>
      </c>
      <c r="F71" s="39">
        <f t="shared" si="0"/>
        <v>13</v>
      </c>
    </row>
    <row r="72" spans="1:6" ht="16.5">
      <c r="A72" s="65">
        <v>303</v>
      </c>
      <c r="B72" s="68" t="s">
        <v>77</v>
      </c>
      <c r="C72" s="67" t="s">
        <v>78</v>
      </c>
      <c r="D72" s="60">
        <v>1996</v>
      </c>
      <c r="E72" s="40" t="s">
        <v>33</v>
      </c>
      <c r="F72" s="39">
        <f t="shared" si="0"/>
        <v>13</v>
      </c>
    </row>
    <row r="73" spans="1:6" ht="16.5">
      <c r="A73" s="65">
        <v>304</v>
      </c>
      <c r="B73" s="68" t="s">
        <v>74</v>
      </c>
      <c r="C73" s="67" t="s">
        <v>78</v>
      </c>
      <c r="D73" s="60">
        <v>1998</v>
      </c>
      <c r="E73" s="40" t="s">
        <v>33</v>
      </c>
      <c r="F73" s="39">
        <f t="shared" si="0"/>
        <v>11</v>
      </c>
    </row>
    <row r="74" spans="1:6" ht="16.5">
      <c r="A74" s="65">
        <v>306</v>
      </c>
      <c r="B74" s="68" t="s">
        <v>73</v>
      </c>
      <c r="C74" s="67" t="s">
        <v>78</v>
      </c>
      <c r="D74" s="60">
        <v>2000</v>
      </c>
      <c r="E74" s="40" t="s">
        <v>33</v>
      </c>
      <c r="F74" s="39">
        <f t="shared" si="0"/>
        <v>9</v>
      </c>
    </row>
    <row r="75" spans="1:6" ht="16.5">
      <c r="A75" s="65">
        <v>305</v>
      </c>
      <c r="B75" s="68" t="s">
        <v>71</v>
      </c>
      <c r="C75" s="67" t="s">
        <v>78</v>
      </c>
      <c r="D75" s="60">
        <v>2000</v>
      </c>
      <c r="E75" s="40" t="s">
        <v>32</v>
      </c>
      <c r="F75" s="39">
        <f t="shared" si="0"/>
        <v>9</v>
      </c>
    </row>
    <row r="76" spans="1:6" ht="16.5">
      <c r="A76" s="65">
        <v>309</v>
      </c>
      <c r="B76" s="68" t="s">
        <v>72</v>
      </c>
      <c r="C76" s="67" t="s">
        <v>78</v>
      </c>
      <c r="D76" s="60">
        <v>2001</v>
      </c>
      <c r="E76" s="40" t="s">
        <v>33</v>
      </c>
      <c r="F76" s="39">
        <f t="shared" si="0"/>
        <v>8</v>
      </c>
    </row>
    <row r="77" spans="1:6" ht="16.5">
      <c r="A77" s="65">
        <v>307</v>
      </c>
      <c r="B77" s="68" t="s">
        <v>69</v>
      </c>
      <c r="C77" s="67" t="s">
        <v>78</v>
      </c>
      <c r="D77" s="60">
        <v>2001</v>
      </c>
      <c r="E77" s="40" t="s">
        <v>32</v>
      </c>
      <c r="F77" s="39">
        <f t="shared" si="0"/>
        <v>8</v>
      </c>
    </row>
    <row r="78" spans="1:6" ht="16.5">
      <c r="A78" s="65">
        <v>308</v>
      </c>
      <c r="B78" s="68" t="s">
        <v>70</v>
      </c>
      <c r="C78" s="67" t="s">
        <v>78</v>
      </c>
      <c r="D78" s="60">
        <v>2001</v>
      </c>
      <c r="E78" s="40" t="s">
        <v>32</v>
      </c>
      <c r="F78" s="39">
        <f t="shared" si="0"/>
        <v>8</v>
      </c>
    </row>
    <row r="79" spans="1:6" ht="16.5">
      <c r="A79" s="65">
        <v>310</v>
      </c>
      <c r="B79" s="69" t="s">
        <v>104</v>
      </c>
      <c r="C79" s="70" t="s">
        <v>16</v>
      </c>
      <c r="D79" s="63">
        <v>1996</v>
      </c>
      <c r="E79" s="40" t="s">
        <v>33</v>
      </c>
      <c r="F79" s="39">
        <f t="shared" si="0"/>
        <v>13</v>
      </c>
    </row>
    <row r="80" spans="1:6" ht="16.5">
      <c r="A80" s="65">
        <v>311</v>
      </c>
      <c r="B80" s="69" t="s">
        <v>105</v>
      </c>
      <c r="C80" s="70" t="s">
        <v>16</v>
      </c>
      <c r="D80" s="63">
        <v>1997</v>
      </c>
      <c r="E80" s="40" t="s">
        <v>33</v>
      </c>
      <c r="F80" s="39">
        <f t="shared" si="0"/>
        <v>12</v>
      </c>
    </row>
    <row r="81" spans="1:6" ht="16.5">
      <c r="A81" s="65">
        <v>312</v>
      </c>
      <c r="B81" s="69" t="s">
        <v>106</v>
      </c>
      <c r="C81" s="70" t="s">
        <v>16</v>
      </c>
      <c r="D81" s="63">
        <v>1999</v>
      </c>
      <c r="E81" s="40" t="s">
        <v>33</v>
      </c>
      <c r="F81" s="39">
        <f t="shared" si="0"/>
        <v>10</v>
      </c>
    </row>
    <row r="82" spans="1:6" ht="16.5">
      <c r="A82" s="65">
        <v>313</v>
      </c>
      <c r="B82" s="69" t="s">
        <v>107</v>
      </c>
      <c r="C82" s="70" t="s">
        <v>16</v>
      </c>
      <c r="D82" s="63">
        <v>1999</v>
      </c>
      <c r="E82" s="40" t="s">
        <v>33</v>
      </c>
      <c r="F82" s="39">
        <f t="shared" si="0"/>
        <v>10</v>
      </c>
    </row>
    <row r="83" spans="1:6" ht="16.5">
      <c r="A83" s="65">
        <v>314</v>
      </c>
      <c r="B83" s="69" t="s">
        <v>108</v>
      </c>
      <c r="C83" s="70" t="s">
        <v>16</v>
      </c>
      <c r="D83" s="63">
        <v>1999</v>
      </c>
      <c r="E83" s="40" t="s">
        <v>33</v>
      </c>
      <c r="F83" s="39">
        <f t="shared" si="0"/>
        <v>10</v>
      </c>
    </row>
    <row r="84" spans="1:6" ht="16.5">
      <c r="A84" s="65">
        <v>316</v>
      </c>
      <c r="B84" s="69" t="s">
        <v>109</v>
      </c>
      <c r="C84" s="70" t="s">
        <v>16</v>
      </c>
      <c r="D84" s="63">
        <v>2001</v>
      </c>
      <c r="E84" s="40" t="s">
        <v>33</v>
      </c>
      <c r="F84" s="39">
        <f t="shared" si="0"/>
        <v>8</v>
      </c>
    </row>
    <row r="85" spans="1:6" ht="16.5">
      <c r="A85" s="65">
        <v>317</v>
      </c>
      <c r="B85" s="69" t="s">
        <v>110</v>
      </c>
      <c r="C85" s="70" t="s">
        <v>16</v>
      </c>
      <c r="D85" s="63">
        <v>2001</v>
      </c>
      <c r="E85" s="40" t="s">
        <v>33</v>
      </c>
      <c r="F85" s="39">
        <f t="shared" si="0"/>
        <v>8</v>
      </c>
    </row>
    <row r="86" spans="1:6" ht="16.5">
      <c r="A86" s="65">
        <v>315</v>
      </c>
      <c r="B86" s="69" t="s">
        <v>111</v>
      </c>
      <c r="C86" s="70" t="s">
        <v>16</v>
      </c>
      <c r="D86" s="63">
        <v>2001</v>
      </c>
      <c r="E86" s="40" t="s">
        <v>32</v>
      </c>
      <c r="F86" s="39">
        <f t="shared" si="0"/>
        <v>8</v>
      </c>
    </row>
    <row r="87" spans="1:6" ht="16.5">
      <c r="A87" s="65">
        <v>318</v>
      </c>
      <c r="B87" s="66" t="s">
        <v>119</v>
      </c>
      <c r="C87" s="67" t="s">
        <v>20</v>
      </c>
      <c r="D87" s="40">
        <v>1998</v>
      </c>
      <c r="E87" s="40" t="s">
        <v>33</v>
      </c>
      <c r="F87" s="39">
        <f t="shared" si="0"/>
        <v>11</v>
      </c>
    </row>
    <row r="88" spans="1:6" ht="16.5">
      <c r="A88" s="65">
        <v>319</v>
      </c>
      <c r="B88" s="66" t="s">
        <v>120</v>
      </c>
      <c r="C88" s="67" t="s">
        <v>20</v>
      </c>
      <c r="D88" s="40">
        <v>1999</v>
      </c>
      <c r="E88" s="40" t="s">
        <v>33</v>
      </c>
      <c r="F88" s="39">
        <f t="shared" si="0"/>
        <v>10</v>
      </c>
    </row>
    <row r="89" spans="1:6" ht="16.5">
      <c r="A89" s="65">
        <v>320</v>
      </c>
      <c r="B89" s="66" t="s">
        <v>121</v>
      </c>
      <c r="C89" s="67" t="s">
        <v>20</v>
      </c>
      <c r="D89" s="40">
        <v>1999</v>
      </c>
      <c r="E89" s="40" t="s">
        <v>33</v>
      </c>
      <c r="F89" s="39">
        <f t="shared" si="0"/>
        <v>10</v>
      </c>
    </row>
    <row r="90" spans="1:6" ht="16.5">
      <c r="A90" s="65">
        <v>321</v>
      </c>
      <c r="B90" s="66" t="s">
        <v>122</v>
      </c>
      <c r="C90" s="67" t="s">
        <v>20</v>
      </c>
      <c r="D90" s="40">
        <v>1999</v>
      </c>
      <c r="E90" s="40" t="s">
        <v>33</v>
      </c>
      <c r="F90" s="39">
        <f t="shared" si="0"/>
        <v>10</v>
      </c>
    </row>
    <row r="91" spans="1:6" ht="16.5">
      <c r="A91" s="65">
        <v>322</v>
      </c>
      <c r="B91" s="66" t="s">
        <v>123</v>
      </c>
      <c r="C91" s="67" t="s">
        <v>20</v>
      </c>
      <c r="D91" s="40">
        <v>1999</v>
      </c>
      <c r="E91" s="40" t="s">
        <v>33</v>
      </c>
      <c r="F91" s="39">
        <f t="shared" si="0"/>
        <v>10</v>
      </c>
    </row>
    <row r="92" spans="1:6" ht="16.5">
      <c r="A92" s="65">
        <v>323</v>
      </c>
      <c r="B92" s="66" t="s">
        <v>124</v>
      </c>
      <c r="C92" s="67" t="s">
        <v>20</v>
      </c>
      <c r="D92" s="40">
        <v>1999</v>
      </c>
      <c r="E92" s="40" t="s">
        <v>33</v>
      </c>
      <c r="F92" s="39">
        <f t="shared" si="0"/>
        <v>10</v>
      </c>
    </row>
    <row r="93" spans="1:6" ht="16.5">
      <c r="A93" s="65">
        <v>328</v>
      </c>
      <c r="B93" s="66" t="s">
        <v>125</v>
      </c>
      <c r="C93" s="67" t="s">
        <v>20</v>
      </c>
      <c r="D93" s="40">
        <v>2000</v>
      </c>
      <c r="E93" s="40" t="s">
        <v>33</v>
      </c>
      <c r="F93" s="39">
        <f t="shared" si="0"/>
        <v>9</v>
      </c>
    </row>
    <row r="94" spans="1:6" ht="16.5">
      <c r="A94" s="65">
        <v>324</v>
      </c>
      <c r="B94" s="66" t="s">
        <v>127</v>
      </c>
      <c r="C94" s="67" t="s">
        <v>20</v>
      </c>
      <c r="D94" s="40">
        <v>2000</v>
      </c>
      <c r="E94" s="40" t="s">
        <v>32</v>
      </c>
      <c r="F94" s="39">
        <f t="shared" si="0"/>
        <v>9</v>
      </c>
    </row>
    <row r="95" spans="1:6" ht="16.5">
      <c r="A95" s="65">
        <v>325</v>
      </c>
      <c r="B95" s="74" t="s">
        <v>128</v>
      </c>
      <c r="C95" s="67" t="s">
        <v>20</v>
      </c>
      <c r="D95" s="40">
        <v>2000</v>
      </c>
      <c r="E95" s="40" t="s">
        <v>32</v>
      </c>
      <c r="F95" s="39">
        <f t="shared" si="0"/>
        <v>9</v>
      </c>
    </row>
    <row r="96" spans="1:6" ht="16.5">
      <c r="A96" s="65">
        <v>326</v>
      </c>
      <c r="B96" s="66" t="s">
        <v>129</v>
      </c>
      <c r="C96" s="67" t="s">
        <v>20</v>
      </c>
      <c r="D96" s="40">
        <v>2000</v>
      </c>
      <c r="E96" s="40" t="s">
        <v>32</v>
      </c>
      <c r="F96" s="39">
        <f t="shared" si="0"/>
        <v>9</v>
      </c>
    </row>
    <row r="97" spans="1:6" ht="16.5">
      <c r="A97" s="65">
        <v>327</v>
      </c>
      <c r="B97" s="66" t="s">
        <v>130</v>
      </c>
      <c r="C97" s="67" t="s">
        <v>20</v>
      </c>
      <c r="D97" s="40">
        <v>2000</v>
      </c>
      <c r="E97" s="40" t="s">
        <v>32</v>
      </c>
      <c r="F97" s="39">
        <f t="shared" si="0"/>
        <v>9</v>
      </c>
    </row>
    <row r="98" spans="1:6" ht="16.5">
      <c r="A98" s="65">
        <v>332</v>
      </c>
      <c r="B98" s="66" t="s">
        <v>126</v>
      </c>
      <c r="C98" s="67" t="s">
        <v>20</v>
      </c>
      <c r="D98" s="40">
        <v>2002</v>
      </c>
      <c r="E98" s="40" t="s">
        <v>33</v>
      </c>
      <c r="F98" s="39">
        <f t="shared" si="0"/>
        <v>8</v>
      </c>
    </row>
    <row r="99" spans="1:6" ht="16.5">
      <c r="A99" s="65">
        <v>329</v>
      </c>
      <c r="B99" s="66" t="s">
        <v>131</v>
      </c>
      <c r="C99" s="67" t="s">
        <v>20</v>
      </c>
      <c r="D99" s="40">
        <v>2001</v>
      </c>
      <c r="E99" s="40" t="s">
        <v>32</v>
      </c>
      <c r="F99" s="39">
        <f t="shared" si="0"/>
        <v>8</v>
      </c>
    </row>
    <row r="100" spans="1:6" ht="16.5">
      <c r="A100" s="65">
        <v>330</v>
      </c>
      <c r="B100" s="66" t="s">
        <v>132</v>
      </c>
      <c r="C100" s="67" t="s">
        <v>20</v>
      </c>
      <c r="D100" s="40">
        <v>2001</v>
      </c>
      <c r="E100" s="40" t="s">
        <v>32</v>
      </c>
      <c r="F100" s="39">
        <f t="shared" si="0"/>
        <v>8</v>
      </c>
    </row>
    <row r="101" spans="1:6" ht="16.5">
      <c r="A101" s="65">
        <v>331</v>
      </c>
      <c r="B101" s="66" t="s">
        <v>133</v>
      </c>
      <c r="C101" s="67" t="s">
        <v>20</v>
      </c>
      <c r="D101" s="40">
        <v>2002</v>
      </c>
      <c r="E101" s="40" t="s">
        <v>32</v>
      </c>
      <c r="F101" s="39">
        <f aca="true" t="shared" si="1" ref="F101:F111">IF(D101="","?",IF($D$1-D101&lt;8,8,$D$1-D101))</f>
        <v>8</v>
      </c>
    </row>
    <row r="102" spans="1:6" ht="16.5">
      <c r="A102" s="65">
        <v>333</v>
      </c>
      <c r="B102" s="66" t="s">
        <v>118</v>
      </c>
      <c r="C102" s="67" t="s">
        <v>21</v>
      </c>
      <c r="D102" s="40">
        <v>1997</v>
      </c>
      <c r="E102" s="40" t="s">
        <v>33</v>
      </c>
      <c r="F102" s="39">
        <f t="shared" si="1"/>
        <v>12</v>
      </c>
    </row>
    <row r="103" spans="1:6" ht="16.5">
      <c r="A103" s="65">
        <v>334</v>
      </c>
      <c r="B103" s="66" t="s">
        <v>117</v>
      </c>
      <c r="C103" s="67" t="s">
        <v>21</v>
      </c>
      <c r="D103" s="40">
        <v>1998</v>
      </c>
      <c r="E103" s="40" t="s">
        <v>33</v>
      </c>
      <c r="F103" s="39">
        <f t="shared" si="1"/>
        <v>11</v>
      </c>
    </row>
    <row r="104" spans="1:6" ht="16.5">
      <c r="A104" s="65">
        <v>335</v>
      </c>
      <c r="B104" s="66" t="s">
        <v>116</v>
      </c>
      <c r="C104" s="67" t="s">
        <v>21</v>
      </c>
      <c r="D104" s="40">
        <v>1999</v>
      </c>
      <c r="E104" s="40" t="s">
        <v>33</v>
      </c>
      <c r="F104" s="39">
        <f t="shared" si="1"/>
        <v>10</v>
      </c>
    </row>
    <row r="105" spans="1:6" ht="16.5">
      <c r="A105" s="65">
        <v>338</v>
      </c>
      <c r="B105" s="66" t="s">
        <v>115</v>
      </c>
      <c r="C105" s="67" t="s">
        <v>21</v>
      </c>
      <c r="D105" s="40">
        <v>2000</v>
      </c>
      <c r="E105" s="40" t="s">
        <v>33</v>
      </c>
      <c r="F105" s="39">
        <f t="shared" si="1"/>
        <v>9</v>
      </c>
    </row>
    <row r="106" spans="1:6" ht="16.5">
      <c r="A106" s="65">
        <v>336</v>
      </c>
      <c r="B106" s="74" t="s">
        <v>113</v>
      </c>
      <c r="C106" s="67" t="s">
        <v>21</v>
      </c>
      <c r="D106" s="40">
        <v>2000</v>
      </c>
      <c r="E106" s="40" t="s">
        <v>32</v>
      </c>
      <c r="F106" s="39">
        <f t="shared" si="1"/>
        <v>9</v>
      </c>
    </row>
    <row r="107" spans="1:6" ht="16.5">
      <c r="A107" s="65">
        <v>337</v>
      </c>
      <c r="B107" s="66" t="s">
        <v>114</v>
      </c>
      <c r="C107" s="67" t="s">
        <v>21</v>
      </c>
      <c r="D107" s="40">
        <v>2000</v>
      </c>
      <c r="E107" s="40" t="s">
        <v>32</v>
      </c>
      <c r="F107" s="39">
        <f t="shared" si="1"/>
        <v>9</v>
      </c>
    </row>
    <row r="108" spans="1:6" ht="16.5">
      <c r="A108" s="65">
        <v>339</v>
      </c>
      <c r="B108" s="66" t="s">
        <v>112</v>
      </c>
      <c r="C108" s="67" t="s">
        <v>21</v>
      </c>
      <c r="D108" s="40">
        <v>2001</v>
      </c>
      <c r="E108" s="40" t="s">
        <v>32</v>
      </c>
      <c r="F108" s="39">
        <f t="shared" si="1"/>
        <v>8</v>
      </c>
    </row>
    <row r="109" spans="1:6" ht="16.5">
      <c r="A109" s="65">
        <v>340</v>
      </c>
      <c r="B109" s="66" t="s">
        <v>98</v>
      </c>
      <c r="C109" s="67" t="s">
        <v>18</v>
      </c>
      <c r="D109" s="40">
        <v>1996</v>
      </c>
      <c r="E109" s="40" t="s">
        <v>32</v>
      </c>
      <c r="F109" s="39">
        <f t="shared" si="1"/>
        <v>13</v>
      </c>
    </row>
    <row r="110" spans="1:6" ht="16.5">
      <c r="A110" s="65">
        <v>341</v>
      </c>
      <c r="B110" s="66" t="s">
        <v>99</v>
      </c>
      <c r="C110" s="67" t="s">
        <v>18</v>
      </c>
      <c r="D110" s="40">
        <v>1996</v>
      </c>
      <c r="E110" s="40" t="s">
        <v>32</v>
      </c>
      <c r="F110" s="39">
        <f t="shared" si="1"/>
        <v>13</v>
      </c>
    </row>
    <row r="111" spans="1:6" ht="16.5">
      <c r="A111" s="65">
        <v>342</v>
      </c>
      <c r="B111" s="66" t="s">
        <v>100</v>
      </c>
      <c r="C111" s="67" t="s">
        <v>18</v>
      </c>
      <c r="D111" s="40">
        <v>1997</v>
      </c>
      <c r="E111" s="40" t="s">
        <v>32</v>
      </c>
      <c r="F111" s="39">
        <f t="shared" si="1"/>
        <v>12</v>
      </c>
    </row>
    <row r="112" spans="1:6" ht="16.5">
      <c r="A112" s="65">
        <v>343</v>
      </c>
      <c r="B112" s="74" t="s">
        <v>135</v>
      </c>
      <c r="C112" s="67" t="s">
        <v>18</v>
      </c>
      <c r="D112" s="40">
        <v>1997</v>
      </c>
      <c r="E112" s="40" t="s">
        <v>32</v>
      </c>
      <c r="F112" s="39">
        <f aca="true" t="shared" si="2" ref="F112:F122">IF(D112="","?",IF($D$1-D112&lt;8,8,$D$1-D112))</f>
        <v>12</v>
      </c>
    </row>
    <row r="113" spans="1:6" ht="16.5">
      <c r="A113" s="65">
        <v>345</v>
      </c>
      <c r="B113" s="66" t="s">
        <v>102</v>
      </c>
      <c r="C113" s="67" t="s">
        <v>18</v>
      </c>
      <c r="D113" s="40">
        <v>1998</v>
      </c>
      <c r="E113" s="40" t="s">
        <v>33</v>
      </c>
      <c r="F113" s="39">
        <f t="shared" si="2"/>
        <v>11</v>
      </c>
    </row>
    <row r="114" spans="1:6" ht="16.5">
      <c r="A114" s="65">
        <v>344</v>
      </c>
      <c r="B114" s="66" t="s">
        <v>101</v>
      </c>
      <c r="C114" s="67" t="s">
        <v>18</v>
      </c>
      <c r="D114" s="40">
        <v>1998</v>
      </c>
      <c r="E114" s="40" t="s">
        <v>32</v>
      </c>
      <c r="F114" s="39">
        <f t="shared" si="2"/>
        <v>11</v>
      </c>
    </row>
    <row r="115" spans="1:6" ht="16.5">
      <c r="A115" s="65">
        <v>346</v>
      </c>
      <c r="B115" s="66" t="s">
        <v>134</v>
      </c>
      <c r="C115" s="67" t="s">
        <v>18</v>
      </c>
      <c r="D115" s="40">
        <v>1999</v>
      </c>
      <c r="E115" s="40" t="s">
        <v>33</v>
      </c>
      <c r="F115" s="39">
        <f t="shared" si="2"/>
        <v>10</v>
      </c>
    </row>
    <row r="116" spans="1:6" ht="16.5">
      <c r="A116" s="65">
        <v>347</v>
      </c>
      <c r="B116" s="66" t="s">
        <v>103</v>
      </c>
      <c r="C116" s="67" t="s">
        <v>18</v>
      </c>
      <c r="D116" s="40">
        <v>2001</v>
      </c>
      <c r="E116" s="40" t="s">
        <v>33</v>
      </c>
      <c r="F116" s="39">
        <f t="shared" si="2"/>
        <v>8</v>
      </c>
    </row>
    <row r="117" spans="1:6" ht="16.5">
      <c r="A117" s="65">
        <v>348</v>
      </c>
      <c r="B117" s="66" t="s">
        <v>136</v>
      </c>
      <c r="C117" s="67" t="s">
        <v>18</v>
      </c>
      <c r="D117" s="40">
        <v>2002</v>
      </c>
      <c r="E117" s="40" t="s">
        <v>33</v>
      </c>
      <c r="F117" s="39">
        <f t="shared" si="2"/>
        <v>8</v>
      </c>
    </row>
    <row r="118" spans="1:6" ht="16.5">
      <c r="A118" s="38">
        <v>999</v>
      </c>
      <c r="B118" s="39" t="s">
        <v>174</v>
      </c>
      <c r="C118" s="40" t="s">
        <v>175</v>
      </c>
      <c r="D118" s="40"/>
      <c r="E118" s="40"/>
      <c r="F118" s="39" t="str">
        <f t="shared" si="2"/>
        <v>?</v>
      </c>
    </row>
    <row r="119" spans="1:6" ht="16.5">
      <c r="A119" s="38"/>
      <c r="B119" s="39"/>
      <c r="C119" s="40"/>
      <c r="D119" s="40"/>
      <c r="E119" s="40"/>
      <c r="F119" s="39" t="str">
        <f t="shared" si="2"/>
        <v>?</v>
      </c>
    </row>
    <row r="120" spans="1:6" ht="16.5">
      <c r="A120" s="38"/>
      <c r="B120" s="39"/>
      <c r="C120" s="40"/>
      <c r="D120" s="40"/>
      <c r="E120" s="40"/>
      <c r="F120" s="39" t="str">
        <f t="shared" si="2"/>
        <v>?</v>
      </c>
    </row>
    <row r="121" spans="1:6" ht="16.5">
      <c r="A121" s="38"/>
      <c r="B121" s="39"/>
      <c r="C121" s="40"/>
      <c r="D121" s="40"/>
      <c r="E121" s="40"/>
      <c r="F121" s="39" t="str">
        <f t="shared" si="2"/>
        <v>?</v>
      </c>
    </row>
    <row r="122" spans="1:6" ht="16.5">
      <c r="A122" s="38"/>
      <c r="B122" s="39"/>
      <c r="C122" s="40"/>
      <c r="D122" s="40"/>
      <c r="E122" s="40"/>
      <c r="F122" s="39" t="str">
        <f t="shared" si="2"/>
        <v>?</v>
      </c>
    </row>
  </sheetData>
  <mergeCells count="12">
    <mergeCell ref="I12:K12"/>
    <mergeCell ref="I9:K9"/>
    <mergeCell ref="I10:K10"/>
    <mergeCell ref="I11:K11"/>
    <mergeCell ref="I5:K5"/>
    <mergeCell ref="I6:K6"/>
    <mergeCell ref="I7:K7"/>
    <mergeCell ref="I8:K8"/>
    <mergeCell ref="D1:F1"/>
    <mergeCell ref="A1:C1"/>
    <mergeCell ref="E2:F2"/>
    <mergeCell ref="I4:K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showGridLines="0" workbookViewId="0" topLeftCell="A1">
      <selection activeCell="A4" sqref="A4"/>
    </sheetView>
  </sheetViews>
  <sheetFormatPr defaultColWidth="11.421875" defaultRowHeight="19.5" customHeight="1"/>
  <cols>
    <col min="1" max="1" width="5.140625" style="0" bestFit="1" customWidth="1"/>
    <col min="2" max="2" width="26.7109375" style="0" customWidth="1"/>
    <col min="3" max="3" width="5.7109375" style="1" customWidth="1"/>
    <col min="4" max="4" width="8.140625" style="1" bestFit="1" customWidth="1"/>
    <col min="5" max="6" width="5.7109375" style="0" customWidth="1"/>
    <col min="7" max="7" width="5.7109375" style="1" customWidth="1"/>
    <col min="8" max="8" width="5.7109375" style="0" customWidth="1"/>
    <col min="9" max="9" width="5.7109375" style="1" customWidth="1"/>
    <col min="10" max="15" width="5.7109375" style="0" customWidth="1"/>
    <col min="16" max="16" width="5.7109375" style="1" customWidth="1"/>
  </cols>
  <sheetData>
    <row r="1" spans="1:16" ht="20.25">
      <c r="A1" s="101" t="str">
        <f>Deckblatt!A1</f>
        <v>Winterpower I am 24. Januar 2009 in Straubing, Turnhalle St. Josef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">
      <c r="A2" s="111" t="str">
        <f>Deckblatt!A2</f>
        <v>Ergebnisliste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ht="19.5" customHeight="1">
      <c r="B3" s="2"/>
    </row>
    <row r="4" spans="1:18" s="16" customFormat="1" ht="25.5" customHeight="1">
      <c r="A4" s="75" t="s">
        <v>32</v>
      </c>
      <c r="B4" s="76">
        <v>13</v>
      </c>
      <c r="C4" s="75" t="s">
        <v>42</v>
      </c>
      <c r="D4" s="76">
        <f>'TN Verein Staffel'!$D$1-B4</f>
        <v>1996</v>
      </c>
      <c r="E4" s="109" t="s">
        <v>2</v>
      </c>
      <c r="F4" s="109"/>
      <c r="G4" s="78" t="s">
        <v>36</v>
      </c>
      <c r="H4" s="110" t="s">
        <v>35</v>
      </c>
      <c r="I4" s="110"/>
      <c r="J4" s="109" t="s">
        <v>7</v>
      </c>
      <c r="K4" s="109"/>
      <c r="L4" s="77" t="s">
        <v>9</v>
      </c>
      <c r="M4" s="109" t="s">
        <v>10</v>
      </c>
      <c r="N4" s="109"/>
      <c r="O4" s="109"/>
      <c r="P4" s="109"/>
      <c r="Q4" s="16" t="s">
        <v>14</v>
      </c>
      <c r="R4" s="16" t="s">
        <v>14</v>
      </c>
    </row>
    <row r="5" spans="1:16" ht="25.5">
      <c r="A5" s="3" t="s">
        <v>0</v>
      </c>
      <c r="B5" s="4" t="s">
        <v>1</v>
      </c>
      <c r="C5" s="19" t="s">
        <v>37</v>
      </c>
      <c r="D5" s="19" t="s">
        <v>39</v>
      </c>
      <c r="E5" s="18" t="s">
        <v>3</v>
      </c>
      <c r="F5" s="18" t="s">
        <v>4</v>
      </c>
      <c r="G5" s="17" t="s">
        <v>38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9.5" customHeight="1">
      <c r="A6" s="38">
        <v>340</v>
      </c>
      <c r="B6" s="39" t="s">
        <v>98</v>
      </c>
      <c r="C6" s="40" t="s">
        <v>18</v>
      </c>
      <c r="D6" s="6">
        <f aca="true" t="shared" si="0" ref="D6:D17">F6+G6+I6+K6+L6+P6</f>
        <v>155.44722086956523</v>
      </c>
      <c r="E6" s="3">
        <v>4.59</v>
      </c>
      <c r="F6" s="7">
        <f aca="true" t="shared" si="1" ref="F6:F22">IF(E6&gt;0,72*(10-E6)*72*1.5*(10-E6)/6900,0)</f>
        <v>32.983876173913046</v>
      </c>
      <c r="G6" s="3">
        <v>24</v>
      </c>
      <c r="H6" s="4">
        <v>47</v>
      </c>
      <c r="I6" s="8">
        <f aca="true" t="shared" si="2" ref="I6:I14">IF(H6&lt;15,0,(H6-15)/2)</f>
        <v>16</v>
      </c>
      <c r="J6" s="3">
        <v>4.47</v>
      </c>
      <c r="K6" s="8">
        <f aca="true" t="shared" si="3" ref="K6:K22">IF(J6&gt;0,72*(10-J6)*72*1.5*(10-J6)/6900,0)</f>
        <v>34.463344695652175</v>
      </c>
      <c r="L6" s="4">
        <v>19</v>
      </c>
      <c r="M6" s="5">
        <v>10</v>
      </c>
      <c r="N6" s="5">
        <v>9.7</v>
      </c>
      <c r="O6" s="5">
        <v>9.3</v>
      </c>
      <c r="P6" s="8">
        <f aca="true" t="shared" si="4" ref="P6:P17">SUM(M6:O6)</f>
        <v>29</v>
      </c>
    </row>
    <row r="7" spans="1:16" ht="19.5" customHeight="1">
      <c r="A7" s="38">
        <v>341</v>
      </c>
      <c r="B7" s="39" t="s">
        <v>99</v>
      </c>
      <c r="C7" s="40" t="s">
        <v>18</v>
      </c>
      <c r="D7" s="6">
        <f t="shared" si="0"/>
        <v>134.77431095652173</v>
      </c>
      <c r="E7" s="3">
        <v>4.59</v>
      </c>
      <c r="F7" s="7">
        <f t="shared" si="1"/>
        <v>32.983876173913046</v>
      </c>
      <c r="G7" s="3">
        <v>22</v>
      </c>
      <c r="H7" s="4">
        <v>40</v>
      </c>
      <c r="I7" s="8">
        <f t="shared" si="2"/>
        <v>12.5</v>
      </c>
      <c r="J7" s="3">
        <v>4.5</v>
      </c>
      <c r="K7" s="8">
        <f t="shared" si="3"/>
        <v>34.090434782608696</v>
      </c>
      <c r="L7" s="4">
        <v>10</v>
      </c>
      <c r="M7" s="5">
        <v>7.6</v>
      </c>
      <c r="N7" s="5">
        <v>7.5</v>
      </c>
      <c r="O7" s="5">
        <v>8.1</v>
      </c>
      <c r="P7" s="8">
        <f t="shared" si="4"/>
        <v>23.2</v>
      </c>
    </row>
    <row r="8" spans="1:16" ht="19.5" customHeight="1">
      <c r="A8" s="38"/>
      <c r="B8" s="39"/>
      <c r="C8" s="40"/>
      <c r="D8" s="6">
        <f>F8+G8+I8+K8+L8+P8</f>
        <v>0</v>
      </c>
      <c r="E8" s="3"/>
      <c r="F8" s="7">
        <f t="shared" si="1"/>
        <v>0</v>
      </c>
      <c r="G8" s="3"/>
      <c r="H8" s="4"/>
      <c r="I8" s="8">
        <f>IF(H8&lt;15,0,(H8-15)/2)</f>
        <v>0</v>
      </c>
      <c r="J8" s="3"/>
      <c r="K8" s="8">
        <f t="shared" si="3"/>
        <v>0</v>
      </c>
      <c r="L8" s="4"/>
      <c r="M8" s="5"/>
      <c r="N8" s="5"/>
      <c r="O8" s="5"/>
      <c r="P8" s="8">
        <f>SUM(M8:O8)</f>
        <v>0</v>
      </c>
    </row>
    <row r="9" spans="1:16" ht="19.5" customHeight="1">
      <c r="A9" s="30"/>
      <c r="B9" s="20"/>
      <c r="C9" s="30"/>
      <c r="D9" s="6">
        <f t="shared" si="0"/>
        <v>0</v>
      </c>
      <c r="E9" s="3"/>
      <c r="F9" s="7">
        <f t="shared" si="1"/>
        <v>0</v>
      </c>
      <c r="G9" s="3"/>
      <c r="H9" s="4"/>
      <c r="I9" s="8">
        <f t="shared" si="2"/>
        <v>0</v>
      </c>
      <c r="J9" s="3"/>
      <c r="K9" s="8">
        <f t="shared" si="3"/>
        <v>0</v>
      </c>
      <c r="L9" s="4"/>
      <c r="M9" s="5"/>
      <c r="N9" s="5"/>
      <c r="O9" s="5"/>
      <c r="P9" s="8">
        <f t="shared" si="4"/>
        <v>0</v>
      </c>
    </row>
    <row r="10" spans="1:16" ht="19.5" customHeight="1">
      <c r="A10" s="30"/>
      <c r="B10" s="31"/>
      <c r="C10" s="30"/>
      <c r="D10" s="6">
        <f t="shared" si="0"/>
        <v>0</v>
      </c>
      <c r="E10" s="3"/>
      <c r="F10" s="7">
        <f t="shared" si="1"/>
        <v>0</v>
      </c>
      <c r="G10" s="3"/>
      <c r="H10" s="4"/>
      <c r="I10" s="8">
        <f t="shared" si="2"/>
        <v>0</v>
      </c>
      <c r="J10" s="3"/>
      <c r="K10" s="8">
        <f t="shared" si="3"/>
        <v>0</v>
      </c>
      <c r="L10" s="4"/>
      <c r="M10" s="5"/>
      <c r="N10" s="5"/>
      <c r="O10" s="5"/>
      <c r="P10" s="8">
        <f t="shared" si="4"/>
        <v>0</v>
      </c>
    </row>
    <row r="11" spans="1:16" ht="19.5" customHeight="1">
      <c r="A11" s="3"/>
      <c r="B11" s="4"/>
      <c r="C11" s="3"/>
      <c r="D11" s="6">
        <f t="shared" si="0"/>
        <v>0</v>
      </c>
      <c r="E11" s="3"/>
      <c r="F11" s="7">
        <f t="shared" si="1"/>
        <v>0</v>
      </c>
      <c r="G11" s="3"/>
      <c r="H11" s="4"/>
      <c r="I11" s="8">
        <f t="shared" si="2"/>
        <v>0</v>
      </c>
      <c r="J11" s="3"/>
      <c r="K11" s="8">
        <f t="shared" si="3"/>
        <v>0</v>
      </c>
      <c r="L11" s="4"/>
      <c r="M11" s="5"/>
      <c r="N11" s="5"/>
      <c r="O11" s="5"/>
      <c r="P11" s="8">
        <f t="shared" si="4"/>
        <v>0</v>
      </c>
    </row>
    <row r="12" spans="1:16" ht="19.5" customHeight="1">
      <c r="A12" s="3"/>
      <c r="B12" s="4"/>
      <c r="C12" s="3"/>
      <c r="D12" s="6">
        <f t="shared" si="0"/>
        <v>0</v>
      </c>
      <c r="E12" s="3"/>
      <c r="F12" s="7">
        <f t="shared" si="1"/>
        <v>0</v>
      </c>
      <c r="G12" s="3"/>
      <c r="H12" s="4"/>
      <c r="I12" s="8">
        <f t="shared" si="2"/>
        <v>0</v>
      </c>
      <c r="J12" s="3"/>
      <c r="K12" s="8">
        <f t="shared" si="3"/>
        <v>0</v>
      </c>
      <c r="L12" s="4"/>
      <c r="M12" s="5"/>
      <c r="N12" s="5"/>
      <c r="O12" s="5"/>
      <c r="P12" s="8">
        <f t="shared" si="4"/>
        <v>0</v>
      </c>
    </row>
    <row r="13" spans="1:16" ht="19.5" customHeight="1">
      <c r="A13" s="3"/>
      <c r="B13" s="4"/>
      <c r="C13" s="3"/>
      <c r="D13" s="6">
        <f t="shared" si="0"/>
        <v>0</v>
      </c>
      <c r="E13" s="3"/>
      <c r="F13" s="7">
        <f t="shared" si="1"/>
        <v>0</v>
      </c>
      <c r="G13" s="3"/>
      <c r="H13" s="4"/>
      <c r="I13" s="8">
        <f t="shared" si="2"/>
        <v>0</v>
      </c>
      <c r="J13" s="3"/>
      <c r="K13" s="8">
        <f t="shared" si="3"/>
        <v>0</v>
      </c>
      <c r="L13" s="4"/>
      <c r="M13" s="5"/>
      <c r="N13" s="5"/>
      <c r="O13" s="5"/>
      <c r="P13" s="8">
        <f t="shared" si="4"/>
        <v>0</v>
      </c>
    </row>
    <row r="14" spans="1:16" ht="19.5" customHeight="1">
      <c r="A14" s="3"/>
      <c r="B14" s="4"/>
      <c r="C14" s="3"/>
      <c r="D14" s="6">
        <f t="shared" si="0"/>
        <v>0</v>
      </c>
      <c r="E14" s="3"/>
      <c r="F14" s="7">
        <f t="shared" si="1"/>
        <v>0</v>
      </c>
      <c r="G14" s="3"/>
      <c r="H14" s="4"/>
      <c r="I14" s="8">
        <f t="shared" si="2"/>
        <v>0</v>
      </c>
      <c r="J14" s="3"/>
      <c r="K14" s="8">
        <f t="shared" si="3"/>
        <v>0</v>
      </c>
      <c r="L14" s="4"/>
      <c r="M14" s="5"/>
      <c r="N14" s="5"/>
      <c r="O14" s="5"/>
      <c r="P14" s="8">
        <f t="shared" si="4"/>
        <v>0</v>
      </c>
    </row>
    <row r="15" spans="1:16" ht="19.5" customHeight="1">
      <c r="A15" s="3"/>
      <c r="B15" s="4"/>
      <c r="C15" s="3"/>
      <c r="D15" s="6">
        <f t="shared" si="0"/>
        <v>0</v>
      </c>
      <c r="E15" s="3"/>
      <c r="F15" s="7">
        <f t="shared" si="1"/>
        <v>0</v>
      </c>
      <c r="G15" s="3"/>
      <c r="H15" s="4"/>
      <c r="I15" s="8">
        <f aca="true" t="shared" si="5" ref="I15:I22">IF(H15&lt;15,0,(H15-15)/2)</f>
        <v>0</v>
      </c>
      <c r="J15" s="3"/>
      <c r="K15" s="8">
        <f t="shared" si="3"/>
        <v>0</v>
      </c>
      <c r="L15" s="4"/>
      <c r="M15" s="5"/>
      <c r="N15" s="5"/>
      <c r="O15" s="5"/>
      <c r="P15" s="8">
        <f t="shared" si="4"/>
        <v>0</v>
      </c>
    </row>
    <row r="16" spans="1:16" ht="19.5" customHeight="1">
      <c r="A16" s="3"/>
      <c r="B16" s="4"/>
      <c r="C16" s="3"/>
      <c r="D16" s="6">
        <f t="shared" si="0"/>
        <v>0</v>
      </c>
      <c r="E16" s="3"/>
      <c r="F16" s="7">
        <f t="shared" si="1"/>
        <v>0</v>
      </c>
      <c r="G16" s="3"/>
      <c r="H16" s="4"/>
      <c r="I16" s="8">
        <f t="shared" si="5"/>
        <v>0</v>
      </c>
      <c r="J16" s="3"/>
      <c r="K16" s="8">
        <f t="shared" si="3"/>
        <v>0</v>
      </c>
      <c r="L16" s="4"/>
      <c r="M16" s="5"/>
      <c r="N16" s="5"/>
      <c r="O16" s="5"/>
      <c r="P16" s="8">
        <f t="shared" si="4"/>
        <v>0</v>
      </c>
    </row>
    <row r="17" spans="1:16" ht="19.5" customHeight="1">
      <c r="A17" s="3"/>
      <c r="B17" s="4"/>
      <c r="C17" s="3"/>
      <c r="D17" s="6">
        <f t="shared" si="0"/>
        <v>0</v>
      </c>
      <c r="E17" s="3"/>
      <c r="F17" s="7">
        <f t="shared" si="1"/>
        <v>0</v>
      </c>
      <c r="G17" s="3"/>
      <c r="H17" s="4"/>
      <c r="I17" s="8">
        <f t="shared" si="5"/>
        <v>0</v>
      </c>
      <c r="J17" s="3"/>
      <c r="K17" s="8">
        <f t="shared" si="3"/>
        <v>0</v>
      </c>
      <c r="L17" s="4"/>
      <c r="M17" s="5"/>
      <c r="N17" s="5"/>
      <c r="O17" s="5"/>
      <c r="P17" s="8">
        <f t="shared" si="4"/>
        <v>0</v>
      </c>
    </row>
    <row r="18" spans="1:16" ht="19.5" customHeight="1">
      <c r="A18" s="3"/>
      <c r="B18" s="4"/>
      <c r="C18" s="3"/>
      <c r="D18" s="6">
        <f>F18+G18+I18+K18+L18+P18</f>
        <v>0</v>
      </c>
      <c r="E18" s="3"/>
      <c r="F18" s="7">
        <f t="shared" si="1"/>
        <v>0</v>
      </c>
      <c r="G18" s="3"/>
      <c r="H18" s="4"/>
      <c r="I18" s="8">
        <f t="shared" si="5"/>
        <v>0</v>
      </c>
      <c r="J18" s="3"/>
      <c r="K18" s="8">
        <f t="shared" si="3"/>
        <v>0</v>
      </c>
      <c r="L18" s="4"/>
      <c r="M18" s="5"/>
      <c r="N18" s="5"/>
      <c r="O18" s="5"/>
      <c r="P18" s="8">
        <f>SUM(M18:O18)</f>
        <v>0</v>
      </c>
    </row>
    <row r="19" spans="1:16" ht="19.5" customHeight="1">
      <c r="A19" s="3"/>
      <c r="B19" s="4"/>
      <c r="C19" s="3"/>
      <c r="D19" s="6">
        <f>F19+G19+I19+K19+L19+P19</f>
        <v>0</v>
      </c>
      <c r="E19" s="3"/>
      <c r="F19" s="7">
        <f t="shared" si="1"/>
        <v>0</v>
      </c>
      <c r="G19" s="3"/>
      <c r="H19" s="4"/>
      <c r="I19" s="8">
        <f t="shared" si="5"/>
        <v>0</v>
      </c>
      <c r="J19" s="3"/>
      <c r="K19" s="8">
        <f t="shared" si="3"/>
        <v>0</v>
      </c>
      <c r="L19" s="4"/>
      <c r="M19" s="5"/>
      <c r="N19" s="5"/>
      <c r="O19" s="5"/>
      <c r="P19" s="8">
        <f>SUM(M19:O19)</f>
        <v>0</v>
      </c>
    </row>
    <row r="20" spans="1:16" ht="19.5" customHeight="1">
      <c r="A20" s="3"/>
      <c r="B20" s="4"/>
      <c r="C20" s="3"/>
      <c r="D20" s="6">
        <f>F20+G20+I20+K20+L20+P20</f>
        <v>0</v>
      </c>
      <c r="E20" s="3"/>
      <c r="F20" s="7">
        <f t="shared" si="1"/>
        <v>0</v>
      </c>
      <c r="G20" s="3"/>
      <c r="H20" s="4"/>
      <c r="I20" s="8">
        <f t="shared" si="5"/>
        <v>0</v>
      </c>
      <c r="J20" s="3"/>
      <c r="K20" s="8">
        <f t="shared" si="3"/>
        <v>0</v>
      </c>
      <c r="L20" s="4"/>
      <c r="M20" s="5"/>
      <c r="N20" s="5"/>
      <c r="O20" s="5"/>
      <c r="P20" s="8">
        <f>SUM(M20:O20)</f>
        <v>0</v>
      </c>
    </row>
    <row r="21" spans="1:16" ht="19.5" customHeight="1">
      <c r="A21" s="3"/>
      <c r="B21" s="4"/>
      <c r="C21" s="3"/>
      <c r="D21" s="6">
        <f>F21+G21+I21+K21+L21+P21</f>
        <v>0</v>
      </c>
      <c r="E21" s="3"/>
      <c r="F21" s="7">
        <f t="shared" si="1"/>
        <v>0</v>
      </c>
      <c r="G21" s="3"/>
      <c r="H21" s="4"/>
      <c r="I21" s="8">
        <f t="shared" si="5"/>
        <v>0</v>
      </c>
      <c r="J21" s="3"/>
      <c r="K21" s="8">
        <f t="shared" si="3"/>
        <v>0</v>
      </c>
      <c r="L21" s="4"/>
      <c r="M21" s="5"/>
      <c r="N21" s="5"/>
      <c r="O21" s="5"/>
      <c r="P21" s="8">
        <f>SUM(M21:O21)</f>
        <v>0</v>
      </c>
    </row>
    <row r="22" spans="1:16" ht="19.5" customHeight="1">
      <c r="A22" s="3"/>
      <c r="B22" s="4"/>
      <c r="C22" s="3"/>
      <c r="D22" s="6">
        <f>F22+G22+I22+K22+L22+P22</f>
        <v>0</v>
      </c>
      <c r="E22" s="3"/>
      <c r="F22" s="7">
        <f t="shared" si="1"/>
        <v>0</v>
      </c>
      <c r="G22" s="3"/>
      <c r="H22" s="4"/>
      <c r="I22" s="8">
        <f t="shared" si="5"/>
        <v>0</v>
      </c>
      <c r="J22" s="3"/>
      <c r="K22" s="8">
        <f t="shared" si="3"/>
        <v>0</v>
      </c>
      <c r="L22" s="4"/>
      <c r="M22" s="5"/>
      <c r="N22" s="5"/>
      <c r="O22" s="5"/>
      <c r="P22" s="8">
        <f>SUM(M22:O22)</f>
        <v>0</v>
      </c>
    </row>
    <row r="25" spans="1:16" s="16" customFormat="1" ht="25.5">
      <c r="A25" s="75" t="s">
        <v>32</v>
      </c>
      <c r="B25" s="76">
        <v>12</v>
      </c>
      <c r="C25" s="75" t="s">
        <v>42</v>
      </c>
      <c r="D25" s="76">
        <f>'TN Verein Staffel'!$D$1-B25</f>
        <v>1997</v>
      </c>
      <c r="E25" s="109" t="s">
        <v>2</v>
      </c>
      <c r="F25" s="109"/>
      <c r="G25" s="78" t="s">
        <v>36</v>
      </c>
      <c r="H25" s="110" t="s">
        <v>35</v>
      </c>
      <c r="I25" s="110"/>
      <c r="J25" s="109" t="s">
        <v>7</v>
      </c>
      <c r="K25" s="109"/>
      <c r="L25" s="77" t="s">
        <v>9</v>
      </c>
      <c r="M25" s="109" t="s">
        <v>10</v>
      </c>
      <c r="N25" s="109"/>
      <c r="O25" s="109"/>
      <c r="P25" s="109"/>
    </row>
    <row r="26" spans="1:16" ht="25.5">
      <c r="A26" s="3" t="s">
        <v>0</v>
      </c>
      <c r="B26" s="4" t="s">
        <v>1</v>
      </c>
      <c r="C26" s="19" t="s">
        <v>37</v>
      </c>
      <c r="D26" s="19" t="s">
        <v>39</v>
      </c>
      <c r="E26" s="18" t="s">
        <v>3</v>
      </c>
      <c r="F26" s="18" t="s">
        <v>4</v>
      </c>
      <c r="G26" s="17" t="s">
        <v>38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9.5" customHeight="1">
      <c r="A27" s="38">
        <v>237</v>
      </c>
      <c r="B27" s="39" t="s">
        <v>88</v>
      </c>
      <c r="C27" s="40" t="s">
        <v>54</v>
      </c>
      <c r="D27" s="6">
        <f aca="true" t="shared" si="6" ref="D27:D42">F27+G27+I27+K27+L27+P27</f>
        <v>140.13469217391304</v>
      </c>
      <c r="E27" s="15">
        <v>4.73</v>
      </c>
      <c r="F27" s="7">
        <f aca="true" t="shared" si="7" ref="F27:F42">IF(E27&gt;0,72*(10-E27)*72*1.5*(10-E27)/6900,0)</f>
        <v>31.298850782608692</v>
      </c>
      <c r="G27" s="3">
        <v>22</v>
      </c>
      <c r="H27" s="4">
        <v>49</v>
      </c>
      <c r="I27" s="8">
        <f aca="true" t="shared" si="8" ref="I27:I39">IF(H27&lt;15,0,(H27-15)/2)</f>
        <v>17</v>
      </c>
      <c r="J27" s="15">
        <v>4.66</v>
      </c>
      <c r="K27" s="8">
        <f aca="true" t="shared" si="9" ref="K27:K42">IF(J27&gt;0,72*(10-J27)*72*1.5*(10-J27)/6900,0)</f>
        <v>32.13584139130435</v>
      </c>
      <c r="L27" s="4">
        <v>14</v>
      </c>
      <c r="M27" s="5">
        <v>7.7</v>
      </c>
      <c r="N27" s="5">
        <v>8.2</v>
      </c>
      <c r="O27" s="5">
        <v>7.8</v>
      </c>
      <c r="P27" s="8">
        <f aca="true" t="shared" si="10" ref="P27:P42">SUM(M27:O27)</f>
        <v>23.7</v>
      </c>
    </row>
    <row r="28" spans="1:16" ht="19.5" customHeight="1">
      <c r="A28" s="38">
        <v>252</v>
      </c>
      <c r="B28" s="39" t="s">
        <v>165</v>
      </c>
      <c r="C28" s="40" t="s">
        <v>22</v>
      </c>
      <c r="D28" s="6">
        <f>F28+G28+I28+K28+L28+P28</f>
        <v>126.51954086956522</v>
      </c>
      <c r="E28" s="15">
        <v>5.06</v>
      </c>
      <c r="F28" s="7">
        <f t="shared" si="7"/>
        <v>27.50179617391305</v>
      </c>
      <c r="G28" s="3">
        <v>15</v>
      </c>
      <c r="H28" s="4">
        <v>45</v>
      </c>
      <c r="I28" s="8">
        <f t="shared" si="8"/>
        <v>15</v>
      </c>
      <c r="J28" s="15">
        <v>4.72</v>
      </c>
      <c r="K28" s="8">
        <f t="shared" si="9"/>
        <v>31.417744695652175</v>
      </c>
      <c r="L28" s="4">
        <v>19</v>
      </c>
      <c r="M28" s="5">
        <v>6.7</v>
      </c>
      <c r="N28" s="5">
        <v>6</v>
      </c>
      <c r="O28" s="5">
        <v>5.9</v>
      </c>
      <c r="P28" s="8">
        <f>SUM(M28:O28)</f>
        <v>18.6</v>
      </c>
    </row>
    <row r="29" spans="1:16" ht="19.5" customHeight="1">
      <c r="A29" s="38">
        <v>255</v>
      </c>
      <c r="B29" s="39" t="s">
        <v>168</v>
      </c>
      <c r="C29" s="40" t="s">
        <v>22</v>
      </c>
      <c r="D29" s="6">
        <f t="shared" si="6"/>
        <v>124.6399707826087</v>
      </c>
      <c r="E29" s="15">
        <v>5.25</v>
      </c>
      <c r="F29" s="7">
        <f t="shared" si="7"/>
        <v>25.42695652173913</v>
      </c>
      <c r="G29" s="3">
        <v>18</v>
      </c>
      <c r="H29" s="4">
        <v>50</v>
      </c>
      <c r="I29" s="8">
        <f t="shared" si="8"/>
        <v>17.5</v>
      </c>
      <c r="J29" s="15">
        <v>4.97</v>
      </c>
      <c r="K29" s="8">
        <f t="shared" si="9"/>
        <v>28.513014260869564</v>
      </c>
      <c r="L29" s="4">
        <v>15</v>
      </c>
      <c r="M29" s="5">
        <v>7.1</v>
      </c>
      <c r="N29" s="5">
        <v>7</v>
      </c>
      <c r="O29" s="5">
        <v>6.1</v>
      </c>
      <c r="P29" s="8">
        <f t="shared" si="10"/>
        <v>20.2</v>
      </c>
    </row>
    <row r="30" spans="1:16" ht="19.5" customHeight="1">
      <c r="A30" s="38">
        <v>253</v>
      </c>
      <c r="B30" s="39" t="s">
        <v>166</v>
      </c>
      <c r="C30" s="40" t="s">
        <v>22</v>
      </c>
      <c r="D30" s="6">
        <f t="shared" si="6"/>
        <v>124.09309217391304</v>
      </c>
      <c r="E30" s="15">
        <v>4.82</v>
      </c>
      <c r="F30" s="7">
        <f t="shared" si="7"/>
        <v>30.23894817391304</v>
      </c>
      <c r="G30" s="3">
        <v>14</v>
      </c>
      <c r="H30" s="4">
        <v>43</v>
      </c>
      <c r="I30" s="8">
        <f t="shared" si="8"/>
        <v>14</v>
      </c>
      <c r="J30" s="15">
        <v>4.94</v>
      </c>
      <c r="K30" s="8">
        <f t="shared" si="9"/>
        <v>28.854143999999994</v>
      </c>
      <c r="L30" s="4">
        <v>19</v>
      </c>
      <c r="M30" s="5">
        <v>6</v>
      </c>
      <c r="N30" s="5">
        <v>6</v>
      </c>
      <c r="O30" s="5">
        <v>6</v>
      </c>
      <c r="P30" s="8">
        <f t="shared" si="10"/>
        <v>18</v>
      </c>
    </row>
    <row r="31" spans="1:16" ht="19.5" customHeight="1">
      <c r="A31" s="38">
        <v>343</v>
      </c>
      <c r="B31" s="41" t="s">
        <v>135</v>
      </c>
      <c r="C31" s="40" t="s">
        <v>18</v>
      </c>
      <c r="D31" s="6">
        <f t="shared" si="6"/>
        <v>120.96950121739131</v>
      </c>
      <c r="E31" s="15">
        <v>4.78</v>
      </c>
      <c r="F31" s="7">
        <f t="shared" si="7"/>
        <v>30.707762086956524</v>
      </c>
      <c r="G31" s="3">
        <v>20</v>
      </c>
      <c r="H31" s="4">
        <v>41</v>
      </c>
      <c r="I31" s="8">
        <f t="shared" si="8"/>
        <v>13</v>
      </c>
      <c r="J31" s="15">
        <v>4.75</v>
      </c>
      <c r="K31" s="8">
        <f t="shared" si="9"/>
        <v>31.061739130434784</v>
      </c>
      <c r="L31" s="4">
        <v>10</v>
      </c>
      <c r="M31" s="5">
        <v>5.4</v>
      </c>
      <c r="N31" s="5">
        <v>5.4</v>
      </c>
      <c r="O31" s="5">
        <v>5.4</v>
      </c>
      <c r="P31" s="8">
        <f t="shared" si="10"/>
        <v>16.200000000000003</v>
      </c>
    </row>
    <row r="32" spans="1:16" ht="19.5" customHeight="1">
      <c r="A32" s="38">
        <v>254</v>
      </c>
      <c r="B32" s="39" t="s">
        <v>167</v>
      </c>
      <c r="C32" s="40" t="s">
        <v>22</v>
      </c>
      <c r="D32" s="6">
        <f t="shared" si="6"/>
        <v>104.77932382608695</v>
      </c>
      <c r="E32" s="15">
        <v>5.5</v>
      </c>
      <c r="F32" s="7">
        <f t="shared" si="7"/>
        <v>22.820869565217393</v>
      </c>
      <c r="G32" s="3">
        <v>11</v>
      </c>
      <c r="H32" s="4">
        <v>38</v>
      </c>
      <c r="I32" s="8">
        <f t="shared" si="8"/>
        <v>11.5</v>
      </c>
      <c r="J32" s="15">
        <v>5.37</v>
      </c>
      <c r="K32" s="8">
        <f t="shared" si="9"/>
        <v>24.15845426086957</v>
      </c>
      <c r="L32" s="4">
        <v>17</v>
      </c>
      <c r="M32" s="5">
        <v>6.3</v>
      </c>
      <c r="N32" s="5">
        <v>5.7</v>
      </c>
      <c r="O32" s="5">
        <v>6.3</v>
      </c>
      <c r="P32" s="8">
        <f t="shared" si="10"/>
        <v>18.3</v>
      </c>
    </row>
    <row r="33" spans="1:16" ht="19.5" customHeight="1">
      <c r="A33" s="38">
        <v>342</v>
      </c>
      <c r="B33" s="39" t="s">
        <v>100</v>
      </c>
      <c r="C33" s="40" t="s">
        <v>18</v>
      </c>
      <c r="D33" s="6" t="e">
        <f t="shared" si="6"/>
        <v>#VALUE!</v>
      </c>
      <c r="E33" s="15" t="s">
        <v>189</v>
      </c>
      <c r="F33" s="7" t="e">
        <f t="shared" si="7"/>
        <v>#VALUE!</v>
      </c>
      <c r="G33" s="3"/>
      <c r="H33" s="4"/>
      <c r="I33" s="8">
        <f t="shared" si="8"/>
        <v>0</v>
      </c>
      <c r="J33" s="15"/>
      <c r="K33" s="8">
        <f t="shared" si="9"/>
        <v>0</v>
      </c>
      <c r="L33" s="4"/>
      <c r="M33" s="5"/>
      <c r="N33" s="5"/>
      <c r="O33" s="5"/>
      <c r="P33" s="8">
        <f t="shared" si="10"/>
        <v>0</v>
      </c>
    </row>
    <row r="34" spans="1:16" ht="19.5" customHeight="1">
      <c r="A34" s="3"/>
      <c r="B34" s="4"/>
      <c r="C34" s="3"/>
      <c r="D34" s="6">
        <f>F34+G34+I34+K34+L34+P34</f>
        <v>0</v>
      </c>
      <c r="E34" s="15"/>
      <c r="F34" s="7">
        <f t="shared" si="7"/>
        <v>0</v>
      </c>
      <c r="G34" s="3"/>
      <c r="H34" s="4"/>
      <c r="I34" s="8">
        <f t="shared" si="8"/>
        <v>0</v>
      </c>
      <c r="J34" s="15"/>
      <c r="K34" s="8">
        <f t="shared" si="9"/>
        <v>0</v>
      </c>
      <c r="L34" s="4"/>
      <c r="M34" s="5"/>
      <c r="N34" s="5"/>
      <c r="O34" s="5"/>
      <c r="P34" s="8">
        <f>SUM(M34:O34)</f>
        <v>0</v>
      </c>
    </row>
    <row r="35" spans="1:16" ht="19.5" customHeight="1">
      <c r="A35" s="3"/>
      <c r="B35" s="4"/>
      <c r="C35" s="3"/>
      <c r="D35" s="6">
        <f>F35+G35+I35+K35+L35+P35</f>
        <v>0</v>
      </c>
      <c r="E35" s="15"/>
      <c r="F35" s="7">
        <f t="shared" si="7"/>
        <v>0</v>
      </c>
      <c r="G35" s="3"/>
      <c r="H35" s="4"/>
      <c r="I35" s="8">
        <f t="shared" si="8"/>
        <v>0</v>
      </c>
      <c r="J35" s="15"/>
      <c r="K35" s="8">
        <f t="shared" si="9"/>
        <v>0</v>
      </c>
      <c r="L35" s="4"/>
      <c r="M35" s="5"/>
      <c r="N35" s="5"/>
      <c r="O35" s="5"/>
      <c r="P35" s="8">
        <f>SUM(M35:O35)</f>
        <v>0</v>
      </c>
    </row>
    <row r="36" spans="1:16" ht="19.5" customHeight="1">
      <c r="A36" s="3"/>
      <c r="B36" s="4"/>
      <c r="C36" s="3"/>
      <c r="D36" s="6">
        <f>F36+G36+I36+K36+L36+P36</f>
        <v>0</v>
      </c>
      <c r="E36" s="15"/>
      <c r="F36" s="7">
        <f t="shared" si="7"/>
        <v>0</v>
      </c>
      <c r="G36" s="3"/>
      <c r="H36" s="4"/>
      <c r="I36" s="8">
        <f t="shared" si="8"/>
        <v>0</v>
      </c>
      <c r="J36" s="15"/>
      <c r="K36" s="8">
        <f t="shared" si="9"/>
        <v>0</v>
      </c>
      <c r="L36" s="4"/>
      <c r="M36" s="5"/>
      <c r="N36" s="5"/>
      <c r="O36" s="5"/>
      <c r="P36" s="8">
        <f>SUM(M36:O36)</f>
        <v>0</v>
      </c>
    </row>
    <row r="37" spans="1:16" ht="19.5" customHeight="1">
      <c r="A37" s="3"/>
      <c r="B37" s="4"/>
      <c r="C37" s="3"/>
      <c r="D37" s="6">
        <f t="shared" si="6"/>
        <v>0</v>
      </c>
      <c r="E37" s="15"/>
      <c r="F37" s="7">
        <f t="shared" si="7"/>
        <v>0</v>
      </c>
      <c r="G37" s="3"/>
      <c r="H37" s="4"/>
      <c r="I37" s="8">
        <f t="shared" si="8"/>
        <v>0</v>
      </c>
      <c r="J37" s="15"/>
      <c r="K37" s="8">
        <f t="shared" si="9"/>
        <v>0</v>
      </c>
      <c r="L37" s="4"/>
      <c r="M37" s="5"/>
      <c r="N37" s="5"/>
      <c r="O37" s="5"/>
      <c r="P37" s="8">
        <f t="shared" si="10"/>
        <v>0</v>
      </c>
    </row>
    <row r="38" spans="1:16" ht="19.5" customHeight="1">
      <c r="A38" s="3"/>
      <c r="B38" s="4"/>
      <c r="C38" s="3"/>
      <c r="D38" s="6">
        <f>F38+G38+I38+K38+L38+P38</f>
        <v>0</v>
      </c>
      <c r="E38" s="15"/>
      <c r="F38" s="7">
        <f t="shared" si="7"/>
        <v>0</v>
      </c>
      <c r="G38" s="3"/>
      <c r="H38" s="4"/>
      <c r="I38" s="8">
        <f t="shared" si="8"/>
        <v>0</v>
      </c>
      <c r="J38" s="15"/>
      <c r="K38" s="8">
        <f t="shared" si="9"/>
        <v>0</v>
      </c>
      <c r="L38" s="4"/>
      <c r="M38" s="5"/>
      <c r="N38" s="5"/>
      <c r="O38" s="5"/>
      <c r="P38" s="8">
        <f>SUM(M38:O38)</f>
        <v>0</v>
      </c>
    </row>
    <row r="39" spans="1:16" ht="19.5" customHeight="1">
      <c r="A39" s="3"/>
      <c r="B39" s="4"/>
      <c r="C39" s="3"/>
      <c r="D39" s="6">
        <f t="shared" si="6"/>
        <v>0</v>
      </c>
      <c r="E39" s="15"/>
      <c r="F39" s="7">
        <f t="shared" si="7"/>
        <v>0</v>
      </c>
      <c r="G39" s="3"/>
      <c r="H39" s="4"/>
      <c r="I39" s="8">
        <f t="shared" si="8"/>
        <v>0</v>
      </c>
      <c r="J39" s="15"/>
      <c r="K39" s="8">
        <f t="shared" si="9"/>
        <v>0</v>
      </c>
      <c r="L39" s="4"/>
      <c r="M39" s="5"/>
      <c r="N39" s="5"/>
      <c r="O39" s="5"/>
      <c r="P39" s="8">
        <f t="shared" si="10"/>
        <v>0</v>
      </c>
    </row>
    <row r="40" spans="1:16" ht="19.5" customHeight="1">
      <c r="A40" s="3"/>
      <c r="B40" s="4"/>
      <c r="C40" s="3"/>
      <c r="D40" s="6">
        <f t="shared" si="6"/>
        <v>0</v>
      </c>
      <c r="E40" s="15"/>
      <c r="F40" s="7">
        <f t="shared" si="7"/>
        <v>0</v>
      </c>
      <c r="G40" s="3"/>
      <c r="H40" s="4"/>
      <c r="I40" s="8">
        <f>IF(H40&lt;15,0,(H40-15)/2)</f>
        <v>0</v>
      </c>
      <c r="J40" s="3"/>
      <c r="K40" s="8">
        <f t="shared" si="9"/>
        <v>0</v>
      </c>
      <c r="L40" s="4"/>
      <c r="M40" s="5"/>
      <c r="N40" s="5"/>
      <c r="O40" s="5"/>
      <c r="P40" s="8">
        <f t="shared" si="10"/>
        <v>0</v>
      </c>
    </row>
    <row r="41" spans="1:16" ht="19.5" customHeight="1">
      <c r="A41" s="3"/>
      <c r="B41" s="4"/>
      <c r="C41" s="3"/>
      <c r="D41" s="6">
        <f t="shared" si="6"/>
        <v>0</v>
      </c>
      <c r="E41" s="15"/>
      <c r="F41" s="7">
        <f t="shared" si="7"/>
        <v>0</v>
      </c>
      <c r="G41" s="3"/>
      <c r="H41" s="4"/>
      <c r="I41" s="8">
        <f>IF(H41&lt;15,0,(H41-15)/2)</f>
        <v>0</v>
      </c>
      <c r="J41" s="3"/>
      <c r="K41" s="8">
        <f t="shared" si="9"/>
        <v>0</v>
      </c>
      <c r="L41" s="4"/>
      <c r="M41" s="5"/>
      <c r="N41" s="5"/>
      <c r="O41" s="5"/>
      <c r="P41" s="8">
        <f t="shared" si="10"/>
        <v>0</v>
      </c>
    </row>
    <row r="42" spans="1:16" ht="19.5" customHeight="1">
      <c r="A42" s="3"/>
      <c r="B42" s="4"/>
      <c r="C42" s="3"/>
      <c r="D42" s="6">
        <f t="shared" si="6"/>
        <v>0</v>
      </c>
      <c r="E42" s="15"/>
      <c r="F42" s="7">
        <f t="shared" si="7"/>
        <v>0</v>
      </c>
      <c r="G42" s="3"/>
      <c r="H42" s="4"/>
      <c r="I42" s="8">
        <f>IF(H42&lt;15,0,(H42-15)/2)</f>
        <v>0</v>
      </c>
      <c r="J42" s="3"/>
      <c r="K42" s="8">
        <f t="shared" si="9"/>
        <v>0</v>
      </c>
      <c r="L42" s="4"/>
      <c r="M42" s="5"/>
      <c r="N42" s="5"/>
      <c r="O42" s="5"/>
      <c r="P42" s="8">
        <f t="shared" si="10"/>
        <v>0</v>
      </c>
    </row>
    <row r="43" spans="1:16" ht="19.5" customHeight="1">
      <c r="A43" s="3"/>
      <c r="B43" s="4"/>
      <c r="C43" s="3"/>
      <c r="D43" s="6">
        <f>F43+G43+I43+K43+L43+P43</f>
        <v>0</v>
      </c>
      <c r="E43" s="15"/>
      <c r="F43" s="7">
        <f>IF(E43&gt;0,72*(10-E43)*72*1.5*(10-E43)/6900,0)</f>
        <v>0</v>
      </c>
      <c r="G43" s="3"/>
      <c r="H43" s="4"/>
      <c r="I43" s="8">
        <f>IF(H43&lt;15,0,(H43-15)/2)</f>
        <v>0</v>
      </c>
      <c r="J43" s="3"/>
      <c r="K43" s="8">
        <f>IF(J43&gt;0,72*(10-J43)*72*1.5*(10-J43)/6900,0)</f>
        <v>0</v>
      </c>
      <c r="L43" s="4"/>
      <c r="M43" s="5"/>
      <c r="N43" s="5"/>
      <c r="O43" s="5"/>
      <c r="P43" s="8">
        <f>SUM(M43:O43)</f>
        <v>0</v>
      </c>
    </row>
    <row r="44" spans="1:16" ht="19.5" customHeight="1">
      <c r="A44" s="3"/>
      <c r="B44" s="4"/>
      <c r="C44" s="3"/>
      <c r="D44" s="6">
        <f>F44+G44+I44+K44+L44+P44</f>
        <v>0</v>
      </c>
      <c r="E44" s="15"/>
      <c r="F44" s="7">
        <f>IF(E44&gt;0,72*(10-E44)*72*1.5*(10-E44)/6900,0)</f>
        <v>0</v>
      </c>
      <c r="G44" s="3"/>
      <c r="H44" s="4"/>
      <c r="I44" s="8">
        <f>IF(H44&lt;15,0,(H44-15)/2)</f>
        <v>0</v>
      </c>
      <c r="J44" s="3"/>
      <c r="K44" s="8">
        <f>IF(J44&gt;0,72*(10-J44)*72*1.5*(10-J44)/6900,0)</f>
        <v>0</v>
      </c>
      <c r="L44" s="4"/>
      <c r="M44" s="5"/>
      <c r="N44" s="5"/>
      <c r="O44" s="5"/>
      <c r="P44" s="8">
        <f>SUM(M44:O44)</f>
        <v>0</v>
      </c>
    </row>
  </sheetData>
  <mergeCells count="10">
    <mergeCell ref="A1:P1"/>
    <mergeCell ref="A2:P2"/>
    <mergeCell ref="E4:F4"/>
    <mergeCell ref="H4:I4"/>
    <mergeCell ref="J4:K4"/>
    <mergeCell ref="M4:P4"/>
    <mergeCell ref="E25:F25"/>
    <mergeCell ref="H25:I25"/>
    <mergeCell ref="J25:K25"/>
    <mergeCell ref="M25:P25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3" sqref="A3"/>
    </sheetView>
  </sheetViews>
  <sheetFormatPr defaultColWidth="11.421875" defaultRowHeight="19.5" customHeight="1"/>
  <cols>
    <col min="1" max="1" width="5.140625" style="0" bestFit="1" customWidth="1"/>
    <col min="2" max="2" width="26.7109375" style="0" customWidth="1"/>
    <col min="3" max="3" width="5.7109375" style="0" customWidth="1"/>
    <col min="4" max="4" width="8.140625" style="0" bestFit="1" customWidth="1"/>
    <col min="5" max="11" width="5.7109375" style="0" customWidth="1"/>
    <col min="12" max="12" width="5.7109375" style="1" customWidth="1"/>
    <col min="13" max="15" width="5.7109375" style="0" customWidth="1"/>
    <col min="16" max="16" width="5.7109375" style="1" customWidth="1"/>
    <col min="17" max="17" width="5.28125" style="0" customWidth="1"/>
  </cols>
  <sheetData>
    <row r="1" spans="1:16" ht="20.25">
      <c r="A1" s="101" t="str">
        <f>Deckblatt!A1</f>
        <v>Winterpower I am 24. Januar 2009 in Straubing, Turnhalle St. Josef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">
      <c r="A2" s="111" t="str">
        <f>Deckblatt!A2</f>
        <v>Ergebnisliste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7" ht="19.5" customHeight="1">
      <c r="B3" s="2"/>
      <c r="C3" s="1"/>
      <c r="D3" s="1"/>
      <c r="G3" s="1"/>
    </row>
    <row r="4" spans="1:16" ht="25.5">
      <c r="A4" s="75" t="s">
        <v>32</v>
      </c>
      <c r="B4" s="76">
        <v>11</v>
      </c>
      <c r="C4" s="75" t="s">
        <v>42</v>
      </c>
      <c r="D4" s="76">
        <f>'TN Verein Staffel'!$D$1-B4</f>
        <v>1998</v>
      </c>
      <c r="E4" s="109" t="s">
        <v>2</v>
      </c>
      <c r="F4" s="109"/>
      <c r="G4" s="78" t="s">
        <v>36</v>
      </c>
      <c r="H4" s="110" t="s">
        <v>35</v>
      </c>
      <c r="I4" s="110"/>
      <c r="J4" s="109" t="s">
        <v>7</v>
      </c>
      <c r="K4" s="109"/>
      <c r="L4" s="77" t="s">
        <v>9</v>
      </c>
      <c r="M4" s="109" t="s">
        <v>10</v>
      </c>
      <c r="N4" s="109"/>
      <c r="O4" s="109"/>
      <c r="P4" s="109"/>
    </row>
    <row r="5" spans="1:16" ht="25.5">
      <c r="A5" s="3" t="s">
        <v>0</v>
      </c>
      <c r="B5" s="4" t="s">
        <v>1</v>
      </c>
      <c r="C5" s="19" t="s">
        <v>37</v>
      </c>
      <c r="D5" s="19" t="s">
        <v>39</v>
      </c>
      <c r="E5" s="18" t="s">
        <v>3</v>
      </c>
      <c r="F5" s="18" t="s">
        <v>4</v>
      </c>
      <c r="G5" s="17" t="s">
        <v>38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9.5" customHeight="1">
      <c r="A6" s="38">
        <v>242</v>
      </c>
      <c r="B6" s="39" t="s">
        <v>87</v>
      </c>
      <c r="C6" s="40" t="s">
        <v>54</v>
      </c>
      <c r="D6" s="14">
        <f aca="true" t="shared" si="0" ref="D6:D21">F6+G6+I6+K6+L6+P6</f>
        <v>138.73064347826087</v>
      </c>
      <c r="E6" s="15">
        <v>5.13</v>
      </c>
      <c r="F6" s="7">
        <f aca="true" t="shared" si="1" ref="F6:F22">IF(E6&gt;0,72*(10-E6)*72*1.5*(10-E6)/6900,0)</f>
        <v>26.72791513043478</v>
      </c>
      <c r="G6" s="3">
        <v>25</v>
      </c>
      <c r="H6" s="4">
        <v>41</v>
      </c>
      <c r="I6" s="10">
        <f aca="true" t="shared" si="2" ref="I6:I21">IF(H6&lt;15,0,(H6-15)/2)</f>
        <v>13</v>
      </c>
      <c r="J6" s="15">
        <v>4.34</v>
      </c>
      <c r="K6" s="8">
        <f aca="true" t="shared" si="3" ref="K6:K22">IF(J6&gt;0,72*(10-J6)*72*1.5*(10-J6)/6900,0)</f>
        <v>36.10272834782609</v>
      </c>
      <c r="L6" s="3">
        <v>12</v>
      </c>
      <c r="M6" s="5">
        <v>8.9</v>
      </c>
      <c r="N6" s="5">
        <v>9.1</v>
      </c>
      <c r="O6" s="5">
        <v>7.9</v>
      </c>
      <c r="P6" s="8">
        <f aca="true" t="shared" si="4" ref="P6:P21">SUM(M6:O6)</f>
        <v>25.9</v>
      </c>
    </row>
    <row r="7" spans="1:16" ht="19.5" customHeight="1">
      <c r="A7" s="38">
        <v>241</v>
      </c>
      <c r="B7" s="39" t="s">
        <v>86</v>
      </c>
      <c r="C7" s="40" t="s">
        <v>54</v>
      </c>
      <c r="D7" s="14">
        <f t="shared" si="0"/>
        <v>138.5412994782609</v>
      </c>
      <c r="E7" s="15">
        <v>4.75</v>
      </c>
      <c r="F7" s="7">
        <f t="shared" si="1"/>
        <v>31.061739130434784</v>
      </c>
      <c r="G7" s="3">
        <v>25</v>
      </c>
      <c r="H7" s="4">
        <v>45</v>
      </c>
      <c r="I7" s="10">
        <f t="shared" si="2"/>
        <v>15</v>
      </c>
      <c r="J7" s="15">
        <v>5.08</v>
      </c>
      <c r="K7" s="8">
        <f t="shared" si="3"/>
        <v>27.279560347826084</v>
      </c>
      <c r="L7" s="3">
        <v>19</v>
      </c>
      <c r="M7" s="5">
        <v>6.7</v>
      </c>
      <c r="N7" s="5">
        <v>6.9</v>
      </c>
      <c r="O7" s="5">
        <v>7.6</v>
      </c>
      <c r="P7" s="8">
        <f t="shared" si="4"/>
        <v>21.200000000000003</v>
      </c>
    </row>
    <row r="8" spans="1:16" ht="19.5" customHeight="1">
      <c r="A8" s="38">
        <v>344</v>
      </c>
      <c r="B8" s="39" t="s">
        <v>101</v>
      </c>
      <c r="C8" s="40" t="s">
        <v>18</v>
      </c>
      <c r="D8" s="14">
        <f t="shared" si="0"/>
        <v>117.06612173913044</v>
      </c>
      <c r="E8" s="15">
        <v>5.22</v>
      </c>
      <c r="F8" s="7">
        <f t="shared" si="1"/>
        <v>25.74915339130435</v>
      </c>
      <c r="G8" s="3">
        <v>17</v>
      </c>
      <c r="H8" s="4">
        <v>42</v>
      </c>
      <c r="I8" s="10">
        <f t="shared" si="2"/>
        <v>13.5</v>
      </c>
      <c r="J8" s="15">
        <v>5.54</v>
      </c>
      <c r="K8" s="8">
        <f t="shared" si="3"/>
        <v>22.41696834782609</v>
      </c>
      <c r="L8" s="3">
        <v>19</v>
      </c>
      <c r="M8" s="5">
        <v>6</v>
      </c>
      <c r="N8" s="5">
        <v>7</v>
      </c>
      <c r="O8" s="5">
        <v>6.4</v>
      </c>
      <c r="P8" s="8">
        <f t="shared" si="4"/>
        <v>19.4</v>
      </c>
    </row>
    <row r="9" spans="1:16" ht="19.5" customHeight="1">
      <c r="A9" s="38">
        <v>258</v>
      </c>
      <c r="B9" s="39" t="s">
        <v>157</v>
      </c>
      <c r="C9" s="40" t="s">
        <v>22</v>
      </c>
      <c r="D9" s="14">
        <f t="shared" si="0"/>
        <v>108.5257947826087</v>
      </c>
      <c r="E9" s="15">
        <v>5.16</v>
      </c>
      <c r="F9" s="7">
        <f t="shared" si="1"/>
        <v>26.399632695652176</v>
      </c>
      <c r="G9" s="3">
        <v>17</v>
      </c>
      <c r="H9" s="4">
        <v>40</v>
      </c>
      <c r="I9" s="10">
        <f t="shared" si="2"/>
        <v>12.5</v>
      </c>
      <c r="J9" s="15">
        <v>5.47</v>
      </c>
      <c r="K9" s="8">
        <f t="shared" si="3"/>
        <v>23.126162086956523</v>
      </c>
      <c r="L9" s="3">
        <v>14</v>
      </c>
      <c r="M9" s="5">
        <v>5.5</v>
      </c>
      <c r="N9" s="5">
        <v>5</v>
      </c>
      <c r="O9" s="5">
        <v>5</v>
      </c>
      <c r="P9" s="8">
        <f t="shared" si="4"/>
        <v>15.5</v>
      </c>
    </row>
    <row r="10" spans="1:16" ht="19.5" customHeight="1">
      <c r="A10" s="38">
        <v>257</v>
      </c>
      <c r="B10" s="39" t="s">
        <v>156</v>
      </c>
      <c r="C10" s="40" t="s">
        <v>22</v>
      </c>
      <c r="D10" s="14">
        <f t="shared" si="0"/>
        <v>92.11158539130436</v>
      </c>
      <c r="E10" s="15">
        <v>6.06</v>
      </c>
      <c r="F10" s="7">
        <f t="shared" si="1"/>
        <v>17.494422260869566</v>
      </c>
      <c r="G10" s="3">
        <v>17</v>
      </c>
      <c r="H10" s="4">
        <v>32</v>
      </c>
      <c r="I10" s="10">
        <f t="shared" si="2"/>
        <v>8.5</v>
      </c>
      <c r="J10" s="15">
        <v>5.59</v>
      </c>
      <c r="K10" s="8">
        <f t="shared" si="3"/>
        <v>21.91716313043478</v>
      </c>
      <c r="L10" s="3">
        <v>7</v>
      </c>
      <c r="M10" s="5">
        <v>7</v>
      </c>
      <c r="N10" s="5">
        <v>6</v>
      </c>
      <c r="O10" s="5">
        <v>7.2</v>
      </c>
      <c r="P10" s="8">
        <f t="shared" si="4"/>
        <v>20.2</v>
      </c>
    </row>
    <row r="11" spans="1:16" ht="19.5" customHeight="1">
      <c r="A11" s="38">
        <v>259</v>
      </c>
      <c r="B11" s="39" t="s">
        <v>158</v>
      </c>
      <c r="C11" s="40" t="s">
        <v>22</v>
      </c>
      <c r="D11" s="14" t="e">
        <f t="shared" si="0"/>
        <v>#VALUE!</v>
      </c>
      <c r="E11" s="15" t="s">
        <v>189</v>
      </c>
      <c r="F11" s="7" t="e">
        <f t="shared" si="1"/>
        <v>#VALUE!</v>
      </c>
      <c r="G11" s="3"/>
      <c r="H11" s="4"/>
      <c r="I11" s="10">
        <f t="shared" si="2"/>
        <v>0</v>
      </c>
      <c r="J11" s="15"/>
      <c r="K11" s="8">
        <f t="shared" si="3"/>
        <v>0</v>
      </c>
      <c r="L11" s="3"/>
      <c r="M11" s="5"/>
      <c r="N11" s="5"/>
      <c r="O11" s="5"/>
      <c r="P11" s="8">
        <f t="shared" si="4"/>
        <v>0</v>
      </c>
    </row>
    <row r="12" spans="1:16" ht="19.5" customHeight="1">
      <c r="A12" s="3"/>
      <c r="B12" s="4"/>
      <c r="C12" s="3"/>
      <c r="D12" s="14">
        <f>F12+G12+I12+K12+L12+P12</f>
        <v>0</v>
      </c>
      <c r="E12" s="15"/>
      <c r="F12" s="7">
        <f t="shared" si="1"/>
        <v>0</v>
      </c>
      <c r="G12" s="3"/>
      <c r="H12" s="4"/>
      <c r="I12" s="10">
        <f t="shared" si="2"/>
        <v>0</v>
      </c>
      <c r="J12" s="15"/>
      <c r="K12" s="8">
        <f t="shared" si="3"/>
        <v>0</v>
      </c>
      <c r="L12" s="3"/>
      <c r="M12" s="5"/>
      <c r="N12" s="5"/>
      <c r="O12" s="5"/>
      <c r="P12" s="8">
        <f>SUM(M12:O12)</f>
        <v>0</v>
      </c>
    </row>
    <row r="13" spans="1:16" ht="19.5" customHeight="1">
      <c r="A13" s="3"/>
      <c r="B13" s="4"/>
      <c r="C13" s="3"/>
      <c r="D13" s="14">
        <f t="shared" si="0"/>
        <v>0</v>
      </c>
      <c r="E13" s="15"/>
      <c r="F13" s="7">
        <f t="shared" si="1"/>
        <v>0</v>
      </c>
      <c r="G13" s="3"/>
      <c r="H13" s="4"/>
      <c r="I13" s="10">
        <f t="shared" si="2"/>
        <v>0</v>
      </c>
      <c r="J13" s="15"/>
      <c r="K13" s="8">
        <f t="shared" si="3"/>
        <v>0</v>
      </c>
      <c r="L13" s="3"/>
      <c r="M13" s="5"/>
      <c r="N13" s="5"/>
      <c r="O13" s="5"/>
      <c r="P13" s="8">
        <f t="shared" si="4"/>
        <v>0</v>
      </c>
    </row>
    <row r="14" spans="1:16" ht="19.5" customHeight="1">
      <c r="A14" s="3"/>
      <c r="B14" s="4"/>
      <c r="C14" s="3"/>
      <c r="D14" s="14">
        <f t="shared" si="0"/>
        <v>0</v>
      </c>
      <c r="E14" s="15"/>
      <c r="F14" s="7">
        <f t="shared" si="1"/>
        <v>0</v>
      </c>
      <c r="G14" s="3"/>
      <c r="H14" s="4"/>
      <c r="I14" s="10">
        <f t="shared" si="2"/>
        <v>0</v>
      </c>
      <c r="J14" s="15"/>
      <c r="K14" s="8">
        <f t="shared" si="3"/>
        <v>0</v>
      </c>
      <c r="L14" s="3"/>
      <c r="M14" s="5"/>
      <c r="N14" s="5"/>
      <c r="O14" s="5"/>
      <c r="P14" s="8">
        <f t="shared" si="4"/>
        <v>0</v>
      </c>
    </row>
    <row r="15" spans="1:16" ht="19.5" customHeight="1">
      <c r="A15" s="3"/>
      <c r="B15" s="4"/>
      <c r="C15" s="3"/>
      <c r="D15" s="14">
        <f t="shared" si="0"/>
        <v>0</v>
      </c>
      <c r="E15" s="15"/>
      <c r="F15" s="7">
        <f t="shared" si="1"/>
        <v>0</v>
      </c>
      <c r="G15" s="3"/>
      <c r="H15" s="4"/>
      <c r="I15" s="10">
        <f t="shared" si="2"/>
        <v>0</v>
      </c>
      <c r="J15" s="15"/>
      <c r="K15" s="8">
        <f t="shared" si="3"/>
        <v>0</v>
      </c>
      <c r="L15" s="3"/>
      <c r="M15" s="5"/>
      <c r="N15" s="5"/>
      <c r="O15" s="5"/>
      <c r="P15" s="8">
        <f t="shared" si="4"/>
        <v>0</v>
      </c>
    </row>
    <row r="16" spans="1:16" ht="19.5" customHeight="1">
      <c r="A16" s="3"/>
      <c r="B16" s="4"/>
      <c r="C16" s="3"/>
      <c r="D16" s="14">
        <f t="shared" si="0"/>
        <v>0</v>
      </c>
      <c r="E16" s="15"/>
      <c r="F16" s="7">
        <f t="shared" si="1"/>
        <v>0</v>
      </c>
      <c r="G16" s="3"/>
      <c r="H16" s="4"/>
      <c r="I16" s="10">
        <f>IF(H16&lt;15,0,(H16-15)/2)</f>
        <v>0</v>
      </c>
      <c r="J16" s="15"/>
      <c r="K16" s="8">
        <f t="shared" si="3"/>
        <v>0</v>
      </c>
      <c r="L16" s="3"/>
      <c r="M16" s="5"/>
      <c r="N16" s="5"/>
      <c r="O16" s="5"/>
      <c r="P16" s="8">
        <f t="shared" si="4"/>
        <v>0</v>
      </c>
    </row>
    <row r="17" spans="1:16" ht="19.5" customHeight="1">
      <c r="A17" s="3"/>
      <c r="B17" s="4"/>
      <c r="C17" s="3"/>
      <c r="D17" s="14">
        <f t="shared" si="0"/>
        <v>0</v>
      </c>
      <c r="E17" s="15"/>
      <c r="F17" s="7">
        <f t="shared" si="1"/>
        <v>0</v>
      </c>
      <c r="G17" s="3"/>
      <c r="H17" s="4"/>
      <c r="I17" s="10">
        <f t="shared" si="2"/>
        <v>0</v>
      </c>
      <c r="J17" s="15"/>
      <c r="K17" s="8">
        <f t="shared" si="3"/>
        <v>0</v>
      </c>
      <c r="L17" s="3"/>
      <c r="M17" s="5"/>
      <c r="N17" s="5"/>
      <c r="O17" s="5"/>
      <c r="P17" s="8">
        <f t="shared" si="4"/>
        <v>0</v>
      </c>
    </row>
    <row r="18" spans="1:16" ht="19.5" customHeight="1">
      <c r="A18" s="3"/>
      <c r="B18" s="4"/>
      <c r="C18" s="3"/>
      <c r="D18" s="14">
        <f t="shared" si="0"/>
        <v>0</v>
      </c>
      <c r="E18" s="15"/>
      <c r="F18" s="7">
        <f t="shared" si="1"/>
        <v>0</v>
      </c>
      <c r="G18" s="3"/>
      <c r="H18" s="4"/>
      <c r="I18" s="10">
        <f t="shared" si="2"/>
        <v>0</v>
      </c>
      <c r="J18" s="15"/>
      <c r="K18" s="8">
        <f t="shared" si="3"/>
        <v>0</v>
      </c>
      <c r="L18" s="3"/>
      <c r="M18" s="5"/>
      <c r="N18" s="5"/>
      <c r="O18" s="5"/>
      <c r="P18" s="8">
        <f t="shared" si="4"/>
        <v>0</v>
      </c>
    </row>
    <row r="19" spans="1:16" ht="19.5" customHeight="1">
      <c r="A19" s="3"/>
      <c r="B19" s="4"/>
      <c r="C19" s="3"/>
      <c r="D19" s="14">
        <f>F19+G19+I19+K19+L19+P19</f>
        <v>0</v>
      </c>
      <c r="E19" s="15"/>
      <c r="F19" s="7">
        <f t="shared" si="1"/>
        <v>0</v>
      </c>
      <c r="G19" s="3"/>
      <c r="H19" s="4"/>
      <c r="I19" s="10">
        <f t="shared" si="2"/>
        <v>0</v>
      </c>
      <c r="J19" s="15"/>
      <c r="K19" s="8">
        <f t="shared" si="3"/>
        <v>0</v>
      </c>
      <c r="L19" s="3"/>
      <c r="M19" s="5"/>
      <c r="N19" s="5"/>
      <c r="O19" s="5"/>
      <c r="P19" s="8">
        <f>SUM(M19:O19)</f>
        <v>0</v>
      </c>
    </row>
    <row r="20" spans="1:16" ht="19.5" customHeight="1">
      <c r="A20" s="3"/>
      <c r="B20" s="4"/>
      <c r="C20" s="3"/>
      <c r="D20" s="14">
        <f t="shared" si="0"/>
        <v>0</v>
      </c>
      <c r="E20" s="15"/>
      <c r="F20" s="7">
        <f t="shared" si="1"/>
        <v>0</v>
      </c>
      <c r="G20" s="3"/>
      <c r="H20" s="4"/>
      <c r="I20" s="10">
        <f t="shared" si="2"/>
        <v>0</v>
      </c>
      <c r="J20" s="15"/>
      <c r="K20" s="8">
        <f t="shared" si="3"/>
        <v>0</v>
      </c>
      <c r="L20" s="3"/>
      <c r="M20" s="5"/>
      <c r="N20" s="5"/>
      <c r="O20" s="5"/>
      <c r="P20" s="8">
        <f t="shared" si="4"/>
        <v>0</v>
      </c>
    </row>
    <row r="21" spans="1:16" ht="19.5" customHeight="1">
      <c r="A21" s="3"/>
      <c r="B21" s="4"/>
      <c r="C21" s="3"/>
      <c r="D21" s="14">
        <f t="shared" si="0"/>
        <v>0</v>
      </c>
      <c r="E21" s="15"/>
      <c r="F21" s="7">
        <f t="shared" si="1"/>
        <v>0</v>
      </c>
      <c r="G21" s="3"/>
      <c r="H21" s="4"/>
      <c r="I21" s="10">
        <f t="shared" si="2"/>
        <v>0</v>
      </c>
      <c r="J21" s="15"/>
      <c r="K21" s="8">
        <f t="shared" si="3"/>
        <v>0</v>
      </c>
      <c r="L21" s="3"/>
      <c r="M21" s="5"/>
      <c r="N21" s="5"/>
      <c r="O21" s="5"/>
      <c r="P21" s="8">
        <f t="shared" si="4"/>
        <v>0</v>
      </c>
    </row>
    <row r="22" spans="1:16" ht="19.5" customHeight="1">
      <c r="A22" s="3"/>
      <c r="B22" s="4"/>
      <c r="C22" s="3"/>
      <c r="D22" s="14">
        <f>F22+G22+I22+K22+L22+P22</f>
        <v>0</v>
      </c>
      <c r="E22" s="15"/>
      <c r="F22" s="7">
        <f t="shared" si="1"/>
        <v>0</v>
      </c>
      <c r="G22" s="3"/>
      <c r="H22" s="4"/>
      <c r="I22" s="10">
        <f>IF(H22&lt;15,0,(H22-15)/2)</f>
        <v>0</v>
      </c>
      <c r="J22" s="15"/>
      <c r="K22" s="8">
        <f t="shared" si="3"/>
        <v>0</v>
      </c>
      <c r="L22" s="3"/>
      <c r="M22" s="5"/>
      <c r="N22" s="5"/>
      <c r="O22" s="5"/>
      <c r="P22" s="8">
        <f>SUM(M22:O22)</f>
        <v>0</v>
      </c>
    </row>
    <row r="24" spans="2:7" ht="19.5" customHeight="1">
      <c r="B24" s="2"/>
      <c r="C24" s="1"/>
      <c r="D24" s="1"/>
      <c r="G24" s="1"/>
    </row>
    <row r="25" spans="1:16" ht="25.5">
      <c r="A25" s="75" t="s">
        <v>32</v>
      </c>
      <c r="B25" s="76">
        <v>10</v>
      </c>
      <c r="C25" s="75" t="s">
        <v>42</v>
      </c>
      <c r="D25" s="76">
        <f>'TN Verein Staffel'!$D$1-B25</f>
        <v>1999</v>
      </c>
      <c r="E25" s="109" t="s">
        <v>2</v>
      </c>
      <c r="F25" s="109"/>
      <c r="G25" s="78" t="s">
        <v>36</v>
      </c>
      <c r="H25" s="110" t="s">
        <v>35</v>
      </c>
      <c r="I25" s="110"/>
      <c r="J25" s="109" t="s">
        <v>7</v>
      </c>
      <c r="K25" s="109"/>
      <c r="L25" s="77" t="s">
        <v>9</v>
      </c>
      <c r="M25" s="109" t="s">
        <v>10</v>
      </c>
      <c r="N25" s="109"/>
      <c r="O25" s="109"/>
      <c r="P25" s="109"/>
    </row>
    <row r="26" spans="1:16" ht="25.5">
      <c r="A26" s="3" t="s">
        <v>0</v>
      </c>
      <c r="B26" s="4" t="s">
        <v>1</v>
      </c>
      <c r="C26" s="19" t="s">
        <v>37</v>
      </c>
      <c r="D26" s="19" t="s">
        <v>39</v>
      </c>
      <c r="E26" s="18" t="s">
        <v>3</v>
      </c>
      <c r="F26" s="18" t="s">
        <v>4</v>
      </c>
      <c r="G26" s="17" t="s">
        <v>38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9.5" customHeight="1">
      <c r="A27" s="38">
        <v>244</v>
      </c>
      <c r="B27" s="39" t="s">
        <v>84</v>
      </c>
      <c r="C27" s="40" t="s">
        <v>54</v>
      </c>
      <c r="D27" s="14">
        <f aca="true" t="shared" si="5" ref="D27:D40">F27+G27+I27+K27+L27+P27</f>
        <v>145.2766775652174</v>
      </c>
      <c r="E27" s="15">
        <v>4.31</v>
      </c>
      <c r="F27" s="7">
        <f aca="true" t="shared" si="6" ref="F27:F42">IF(E27&gt;0,72*(10-E27)*72*1.5*(10-E27)/6900,0)</f>
        <v>36.48645704347827</v>
      </c>
      <c r="G27" s="3">
        <v>25</v>
      </c>
      <c r="H27" s="4">
        <v>39</v>
      </c>
      <c r="I27" s="10">
        <f>IF(H27&lt;15,0,(H27-15)/2)</f>
        <v>12</v>
      </c>
      <c r="J27" s="15">
        <v>4.79</v>
      </c>
      <c r="K27" s="8">
        <f aca="true" t="shared" si="7" ref="K27:K42">IF(J27&gt;0,72*(10-J27)*72*1.5*(10-J27)/6900,0)</f>
        <v>30.59022052173913</v>
      </c>
      <c r="L27" s="3">
        <v>21</v>
      </c>
      <c r="M27" s="5">
        <v>7.1</v>
      </c>
      <c r="N27" s="5">
        <v>5.3</v>
      </c>
      <c r="O27" s="5">
        <v>7.8</v>
      </c>
      <c r="P27" s="8">
        <f aca="true" t="shared" si="8" ref="P27:P40">SUM(M27:O27)</f>
        <v>20.2</v>
      </c>
    </row>
    <row r="28" spans="1:16" ht="19.5" customHeight="1">
      <c r="A28" s="38">
        <v>245</v>
      </c>
      <c r="B28" s="39" t="s">
        <v>85</v>
      </c>
      <c r="C28" s="40" t="s">
        <v>54</v>
      </c>
      <c r="D28" s="14">
        <f t="shared" si="5"/>
        <v>134.23457669565218</v>
      </c>
      <c r="E28" s="15">
        <v>4.56</v>
      </c>
      <c r="F28" s="7">
        <f t="shared" si="6"/>
        <v>33.350700521739135</v>
      </c>
      <c r="G28" s="3">
        <v>10</v>
      </c>
      <c r="H28" s="4">
        <v>48</v>
      </c>
      <c r="I28" s="10">
        <f aca="true" t="shared" si="9" ref="I28:I40">IF(H28&lt;15,0,(H28-15)/2)</f>
        <v>16.5</v>
      </c>
      <c r="J28" s="15">
        <v>4.59</v>
      </c>
      <c r="K28" s="8">
        <f t="shared" si="7"/>
        <v>32.983876173913046</v>
      </c>
      <c r="L28" s="3">
        <v>19</v>
      </c>
      <c r="M28" s="5">
        <v>6.8</v>
      </c>
      <c r="N28" s="5">
        <v>8.8</v>
      </c>
      <c r="O28" s="5">
        <v>6.8</v>
      </c>
      <c r="P28" s="8">
        <f t="shared" si="8"/>
        <v>22.400000000000002</v>
      </c>
    </row>
    <row r="29" spans="1:16" ht="19.5" customHeight="1">
      <c r="A29" s="38">
        <v>268</v>
      </c>
      <c r="B29" s="39" t="s">
        <v>147</v>
      </c>
      <c r="C29" s="40" t="s">
        <v>22</v>
      </c>
      <c r="D29" s="14">
        <f t="shared" si="5"/>
        <v>115.76475547826087</v>
      </c>
      <c r="E29" s="15">
        <v>5.03</v>
      </c>
      <c r="F29" s="7">
        <f t="shared" si="6"/>
        <v>27.836840347826087</v>
      </c>
      <c r="G29" s="3">
        <v>20</v>
      </c>
      <c r="H29" s="4">
        <v>38</v>
      </c>
      <c r="I29" s="10">
        <f t="shared" si="9"/>
        <v>11.5</v>
      </c>
      <c r="J29" s="15">
        <v>5.13</v>
      </c>
      <c r="K29" s="8">
        <f t="shared" si="7"/>
        <v>26.72791513043478</v>
      </c>
      <c r="L29" s="3">
        <v>12</v>
      </c>
      <c r="M29" s="5">
        <v>6.7</v>
      </c>
      <c r="N29" s="5">
        <v>6</v>
      </c>
      <c r="O29" s="5">
        <v>5</v>
      </c>
      <c r="P29" s="8">
        <f t="shared" si="8"/>
        <v>17.7</v>
      </c>
    </row>
    <row r="30" spans="1:16" ht="19.5" customHeight="1">
      <c r="A30" s="38">
        <v>267</v>
      </c>
      <c r="B30" s="39" t="s">
        <v>57</v>
      </c>
      <c r="C30" s="40" t="s">
        <v>22</v>
      </c>
      <c r="D30" s="14">
        <f t="shared" si="5"/>
        <v>109.38933704347826</v>
      </c>
      <c r="E30" s="15">
        <v>5.16</v>
      </c>
      <c r="F30" s="7">
        <f t="shared" si="6"/>
        <v>26.399632695652176</v>
      </c>
      <c r="G30" s="3">
        <v>23</v>
      </c>
      <c r="H30" s="4">
        <v>38</v>
      </c>
      <c r="I30" s="10">
        <f t="shared" si="9"/>
        <v>11.5</v>
      </c>
      <c r="J30" s="15">
        <v>4.85</v>
      </c>
      <c r="K30" s="8">
        <f t="shared" si="7"/>
        <v>29.88970434782609</v>
      </c>
      <c r="L30" s="3">
        <v>7</v>
      </c>
      <c r="M30" s="5">
        <v>4.4</v>
      </c>
      <c r="N30" s="5">
        <v>4.1</v>
      </c>
      <c r="O30" s="5">
        <v>3.1</v>
      </c>
      <c r="P30" s="8">
        <f t="shared" si="8"/>
        <v>11.6</v>
      </c>
    </row>
    <row r="31" spans="1:16" ht="19.5" customHeight="1">
      <c r="A31" s="38">
        <v>271</v>
      </c>
      <c r="B31" s="39" t="s">
        <v>150</v>
      </c>
      <c r="C31" s="40" t="s">
        <v>22</v>
      </c>
      <c r="D31" s="14">
        <f t="shared" si="5"/>
        <v>105.95311860869566</v>
      </c>
      <c r="E31" s="15">
        <v>5.25</v>
      </c>
      <c r="F31" s="7">
        <f t="shared" si="6"/>
        <v>25.42695652173913</v>
      </c>
      <c r="G31" s="3">
        <v>19</v>
      </c>
      <c r="H31" s="4">
        <v>36</v>
      </c>
      <c r="I31" s="10">
        <f t="shared" si="9"/>
        <v>10.5</v>
      </c>
      <c r="J31" s="15">
        <v>5.47</v>
      </c>
      <c r="K31" s="8">
        <f t="shared" si="7"/>
        <v>23.126162086956523</v>
      </c>
      <c r="L31" s="3">
        <v>14</v>
      </c>
      <c r="M31" s="5">
        <v>4.5</v>
      </c>
      <c r="N31" s="5">
        <v>4</v>
      </c>
      <c r="O31" s="5">
        <v>5.4</v>
      </c>
      <c r="P31" s="8">
        <f t="shared" si="8"/>
        <v>13.9</v>
      </c>
    </row>
    <row r="32" spans="1:16" ht="19.5" customHeight="1">
      <c r="A32" s="38">
        <v>270</v>
      </c>
      <c r="B32" s="39" t="s">
        <v>149</v>
      </c>
      <c r="C32" s="40" t="s">
        <v>22</v>
      </c>
      <c r="D32" s="14">
        <f t="shared" si="5"/>
        <v>103.82100869565218</v>
      </c>
      <c r="E32" s="15">
        <v>5.16</v>
      </c>
      <c r="F32" s="7">
        <f t="shared" si="6"/>
        <v>26.399632695652176</v>
      </c>
      <c r="G32" s="3">
        <v>16</v>
      </c>
      <c r="H32" s="4">
        <v>44</v>
      </c>
      <c r="I32" s="10">
        <f t="shared" si="9"/>
        <v>14.5</v>
      </c>
      <c r="J32" s="15">
        <v>5.63</v>
      </c>
      <c r="K32" s="8">
        <f t="shared" si="7"/>
        <v>21.521376</v>
      </c>
      <c r="L32" s="3">
        <v>12</v>
      </c>
      <c r="M32" s="5">
        <v>4.5</v>
      </c>
      <c r="N32" s="5">
        <v>4.2</v>
      </c>
      <c r="O32" s="5">
        <v>4.7</v>
      </c>
      <c r="P32" s="8">
        <f t="shared" si="8"/>
        <v>13.399999999999999</v>
      </c>
    </row>
    <row r="33" spans="1:16" ht="19.5" customHeight="1">
      <c r="A33" s="38">
        <v>269</v>
      </c>
      <c r="B33" s="39" t="s">
        <v>148</v>
      </c>
      <c r="C33" s="40" t="s">
        <v>22</v>
      </c>
      <c r="D33" s="14">
        <f>F33+G33+I33+K33+L33+P33</f>
        <v>102.19044034782608</v>
      </c>
      <c r="E33" s="15">
        <v>5.72</v>
      </c>
      <c r="F33" s="7">
        <f t="shared" si="6"/>
        <v>20.64404034782609</v>
      </c>
      <c r="G33" s="3">
        <v>16</v>
      </c>
      <c r="H33" s="4">
        <v>40</v>
      </c>
      <c r="I33" s="10">
        <f t="shared" si="9"/>
        <v>12.5</v>
      </c>
      <c r="J33" s="15">
        <v>5.4</v>
      </c>
      <c r="K33" s="8">
        <f t="shared" si="7"/>
        <v>23.846399999999996</v>
      </c>
      <c r="L33" s="3">
        <v>14</v>
      </c>
      <c r="M33" s="5">
        <v>5.5</v>
      </c>
      <c r="N33" s="5">
        <v>4.5</v>
      </c>
      <c r="O33" s="5">
        <v>5.2</v>
      </c>
      <c r="P33" s="8">
        <f>SUM(M33:O33)</f>
        <v>15.2</v>
      </c>
    </row>
    <row r="34" spans="1:16" ht="19.5" customHeight="1">
      <c r="A34" s="30"/>
      <c r="B34" s="20"/>
      <c r="C34" s="30"/>
      <c r="D34" s="14">
        <f t="shared" si="5"/>
        <v>0</v>
      </c>
      <c r="E34" s="15"/>
      <c r="F34" s="7">
        <f t="shared" si="6"/>
        <v>0</v>
      </c>
      <c r="G34" s="3"/>
      <c r="H34" s="4"/>
      <c r="I34" s="10">
        <f t="shared" si="9"/>
        <v>0</v>
      </c>
      <c r="J34" s="15"/>
      <c r="K34" s="8">
        <f t="shared" si="7"/>
        <v>0</v>
      </c>
      <c r="L34" s="3"/>
      <c r="M34" s="5"/>
      <c r="N34" s="5"/>
      <c r="O34" s="5"/>
      <c r="P34" s="8">
        <f t="shared" si="8"/>
        <v>0</v>
      </c>
    </row>
    <row r="35" spans="1:16" ht="19.5" customHeight="1">
      <c r="A35" s="30"/>
      <c r="B35" s="20"/>
      <c r="C35" s="30"/>
      <c r="D35" s="14">
        <f t="shared" si="5"/>
        <v>0</v>
      </c>
      <c r="E35" s="15"/>
      <c r="F35" s="7">
        <f t="shared" si="6"/>
        <v>0</v>
      </c>
      <c r="G35" s="3"/>
      <c r="H35" s="4"/>
      <c r="I35" s="10">
        <f t="shared" si="9"/>
        <v>0</v>
      </c>
      <c r="J35" s="15"/>
      <c r="K35" s="8">
        <f t="shared" si="7"/>
        <v>0</v>
      </c>
      <c r="L35" s="3"/>
      <c r="M35" s="5"/>
      <c r="N35" s="5"/>
      <c r="O35" s="5"/>
      <c r="P35" s="8">
        <f t="shared" si="8"/>
        <v>0</v>
      </c>
    </row>
    <row r="36" spans="1:16" ht="19.5" customHeight="1">
      <c r="A36" s="3"/>
      <c r="B36" s="4"/>
      <c r="C36" s="3"/>
      <c r="D36" s="14">
        <f t="shared" si="5"/>
        <v>0</v>
      </c>
      <c r="E36" s="15"/>
      <c r="F36" s="7">
        <f t="shared" si="6"/>
        <v>0</v>
      </c>
      <c r="G36" s="3"/>
      <c r="H36" s="4"/>
      <c r="I36" s="10">
        <f t="shared" si="9"/>
        <v>0</v>
      </c>
      <c r="J36" s="15"/>
      <c r="K36" s="8">
        <f t="shared" si="7"/>
        <v>0</v>
      </c>
      <c r="L36" s="3"/>
      <c r="M36" s="5"/>
      <c r="N36" s="5"/>
      <c r="O36" s="5"/>
      <c r="P36" s="8">
        <f t="shared" si="8"/>
        <v>0</v>
      </c>
    </row>
    <row r="37" spans="1:16" ht="19.5" customHeight="1">
      <c r="A37" s="3"/>
      <c r="B37" s="4"/>
      <c r="C37" s="3"/>
      <c r="D37" s="14">
        <f t="shared" si="5"/>
        <v>0</v>
      </c>
      <c r="E37" s="15"/>
      <c r="F37" s="7">
        <f t="shared" si="6"/>
        <v>0</v>
      </c>
      <c r="G37" s="3"/>
      <c r="H37" s="4"/>
      <c r="I37" s="10">
        <f t="shared" si="9"/>
        <v>0</v>
      </c>
      <c r="J37" s="15"/>
      <c r="K37" s="8">
        <f t="shared" si="7"/>
        <v>0</v>
      </c>
      <c r="L37" s="3"/>
      <c r="M37" s="5"/>
      <c r="N37" s="5"/>
      <c r="O37" s="5"/>
      <c r="P37" s="8">
        <f t="shared" si="8"/>
        <v>0</v>
      </c>
    </row>
    <row r="38" spans="1:16" ht="19.5" customHeight="1">
      <c r="A38" s="3"/>
      <c r="B38" s="4"/>
      <c r="C38" s="3"/>
      <c r="D38" s="14">
        <f t="shared" si="5"/>
        <v>0</v>
      </c>
      <c r="E38" s="15"/>
      <c r="F38" s="7">
        <f t="shared" si="6"/>
        <v>0</v>
      </c>
      <c r="G38" s="3"/>
      <c r="H38" s="4"/>
      <c r="I38" s="10">
        <f t="shared" si="9"/>
        <v>0</v>
      </c>
      <c r="J38" s="15"/>
      <c r="K38" s="8">
        <f t="shared" si="7"/>
        <v>0</v>
      </c>
      <c r="L38" s="3"/>
      <c r="M38" s="5"/>
      <c r="N38" s="5"/>
      <c r="O38" s="5"/>
      <c r="P38" s="8">
        <f t="shared" si="8"/>
        <v>0</v>
      </c>
    </row>
    <row r="39" spans="1:16" ht="19.5" customHeight="1">
      <c r="A39" s="3"/>
      <c r="B39" s="4"/>
      <c r="C39" s="3"/>
      <c r="D39" s="14">
        <f t="shared" si="5"/>
        <v>0</v>
      </c>
      <c r="E39" s="15"/>
      <c r="F39" s="7">
        <f t="shared" si="6"/>
        <v>0</v>
      </c>
      <c r="G39" s="3"/>
      <c r="H39" s="4"/>
      <c r="I39" s="10">
        <f t="shared" si="9"/>
        <v>0</v>
      </c>
      <c r="J39" s="15"/>
      <c r="K39" s="8">
        <f t="shared" si="7"/>
        <v>0</v>
      </c>
      <c r="L39" s="3"/>
      <c r="M39" s="5"/>
      <c r="N39" s="5"/>
      <c r="O39" s="5"/>
      <c r="P39" s="8">
        <f t="shared" si="8"/>
        <v>0</v>
      </c>
    </row>
    <row r="40" spans="1:16" ht="19.5" customHeight="1">
      <c r="A40" s="3"/>
      <c r="B40" s="4"/>
      <c r="C40" s="3"/>
      <c r="D40" s="14">
        <f t="shared" si="5"/>
        <v>0</v>
      </c>
      <c r="E40" s="15"/>
      <c r="F40" s="7">
        <f t="shared" si="6"/>
        <v>0</v>
      </c>
      <c r="G40" s="3"/>
      <c r="H40" s="4"/>
      <c r="I40" s="10">
        <f t="shared" si="9"/>
        <v>0</v>
      </c>
      <c r="J40" s="15"/>
      <c r="K40" s="8">
        <f t="shared" si="7"/>
        <v>0</v>
      </c>
      <c r="L40" s="3"/>
      <c r="M40" s="5"/>
      <c r="N40" s="5"/>
      <c r="O40" s="5"/>
      <c r="P40" s="8">
        <f t="shared" si="8"/>
        <v>0</v>
      </c>
    </row>
    <row r="41" spans="1:16" ht="19.5" customHeight="1">
      <c r="A41" s="3"/>
      <c r="B41" s="4"/>
      <c r="C41" s="3"/>
      <c r="D41" s="14">
        <f>F41+G41+I41+K41+L41+P41</f>
        <v>0</v>
      </c>
      <c r="E41" s="15"/>
      <c r="F41" s="7">
        <f t="shared" si="6"/>
        <v>0</v>
      </c>
      <c r="G41" s="3"/>
      <c r="H41" s="4"/>
      <c r="I41" s="10">
        <f>IF(H41&lt;15,0,(H41-15)/2)</f>
        <v>0</v>
      </c>
      <c r="J41" s="15"/>
      <c r="K41" s="8">
        <f t="shared" si="7"/>
        <v>0</v>
      </c>
      <c r="L41" s="3"/>
      <c r="M41" s="5"/>
      <c r="N41" s="5"/>
      <c r="O41" s="5"/>
      <c r="P41" s="8">
        <f>SUM(M41:O41)</f>
        <v>0</v>
      </c>
    </row>
    <row r="42" spans="1:16" ht="19.5" customHeight="1">
      <c r="A42" s="3"/>
      <c r="B42" s="4"/>
      <c r="C42" s="3"/>
      <c r="D42" s="14">
        <f>F42+G42+I42+K42+L42+P42</f>
        <v>0</v>
      </c>
      <c r="E42" s="15"/>
      <c r="F42" s="7">
        <f t="shared" si="6"/>
        <v>0</v>
      </c>
      <c r="G42" s="3"/>
      <c r="H42" s="4"/>
      <c r="I42" s="10">
        <f>IF(H42&lt;15,0,(H42-15)/2)</f>
        <v>0</v>
      </c>
      <c r="J42" s="15"/>
      <c r="K42" s="8">
        <f t="shared" si="7"/>
        <v>0</v>
      </c>
      <c r="L42" s="3"/>
      <c r="M42" s="5"/>
      <c r="N42" s="5"/>
      <c r="O42" s="5"/>
      <c r="P42" s="8">
        <f>SUM(M42:O42)</f>
        <v>0</v>
      </c>
    </row>
    <row r="43" spans="1:16" ht="19.5" customHeight="1">
      <c r="A43" s="3"/>
      <c r="B43" s="4"/>
      <c r="C43" s="3"/>
      <c r="D43" s="14">
        <f>F43+G43+I43+K43+L43+P43</f>
        <v>0</v>
      </c>
      <c r="E43" s="15"/>
      <c r="F43" s="7">
        <f>IF(E43&gt;0,72*(10-E43)*72*1.5*(10-E43)/6900,0)</f>
        <v>0</v>
      </c>
      <c r="G43" s="3"/>
      <c r="H43" s="4"/>
      <c r="I43" s="10">
        <f>IF(H43&lt;15,0,(H43-15)/2)</f>
        <v>0</v>
      </c>
      <c r="J43" s="15"/>
      <c r="K43" s="8">
        <f>IF(J43&gt;0,72*(10-J43)*72*1.5*(10-J43)/6900,0)</f>
        <v>0</v>
      </c>
      <c r="L43" s="3"/>
      <c r="M43" s="5"/>
      <c r="N43" s="5"/>
      <c r="O43" s="5"/>
      <c r="P43" s="8">
        <f>SUM(M43:O43)</f>
        <v>0</v>
      </c>
    </row>
    <row r="44" spans="1:16" ht="19.5" customHeight="1">
      <c r="A44" s="3"/>
      <c r="B44" s="4"/>
      <c r="C44" s="3"/>
      <c r="D44" s="14">
        <f>F44+G44+I44+K44+L44+P44</f>
        <v>0</v>
      </c>
      <c r="E44" s="15"/>
      <c r="F44" s="7">
        <f>IF(E44&gt;0,72*(10-E44)*72*1.5*(10-E44)/6900,0)</f>
        <v>0</v>
      </c>
      <c r="G44" s="3"/>
      <c r="H44" s="4"/>
      <c r="I44" s="10">
        <f>IF(H44&lt;15,0,(H44-15)/2)</f>
        <v>0</v>
      </c>
      <c r="J44" s="15"/>
      <c r="K44" s="8">
        <f>IF(J44&gt;0,72*(10-J44)*72*1.5*(10-J44)/6900,0)</f>
        <v>0</v>
      </c>
      <c r="L44" s="3"/>
      <c r="M44" s="5"/>
      <c r="N44" s="5"/>
      <c r="O44" s="5"/>
      <c r="P44" s="8">
        <f>SUM(M44:O44)</f>
        <v>0</v>
      </c>
    </row>
  </sheetData>
  <mergeCells count="10">
    <mergeCell ref="A1:P1"/>
    <mergeCell ref="A2:P2"/>
    <mergeCell ref="H4:I4"/>
    <mergeCell ref="J4:K4"/>
    <mergeCell ref="E4:F4"/>
    <mergeCell ref="M4:P4"/>
    <mergeCell ref="E25:F25"/>
    <mergeCell ref="H25:I25"/>
    <mergeCell ref="J25:K25"/>
    <mergeCell ref="M25:P25"/>
  </mergeCells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3" sqref="A3"/>
    </sheetView>
  </sheetViews>
  <sheetFormatPr defaultColWidth="11.421875" defaultRowHeight="19.5" customHeight="1"/>
  <cols>
    <col min="1" max="1" width="5.140625" style="0" bestFit="1" customWidth="1"/>
    <col min="2" max="2" width="26.7109375" style="0" customWidth="1"/>
    <col min="3" max="3" width="5.7109375" style="0" customWidth="1"/>
    <col min="4" max="4" width="8.140625" style="0" bestFit="1" customWidth="1"/>
    <col min="5" max="16" width="5.7109375" style="0" customWidth="1"/>
  </cols>
  <sheetData>
    <row r="1" spans="1:16" ht="20.25">
      <c r="A1" s="101" t="str">
        <f>Deckblatt!A1</f>
        <v>Winterpower I am 24. Januar 2009 in Straubing, Turnhalle St. Josef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">
      <c r="A2" s="111" t="str">
        <f>Deckblatt!A2</f>
        <v>Ergebnisliste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4" spans="1:16" ht="38.25">
      <c r="A4" s="75" t="s">
        <v>32</v>
      </c>
      <c r="B4" s="81">
        <v>9</v>
      </c>
      <c r="C4" s="75" t="s">
        <v>42</v>
      </c>
      <c r="D4" s="81">
        <f>'TN Verein Staffel'!$D$1-B4</f>
        <v>2000</v>
      </c>
      <c r="E4" s="109" t="s">
        <v>2</v>
      </c>
      <c r="F4" s="109"/>
      <c r="G4" s="78" t="s">
        <v>36</v>
      </c>
      <c r="H4" s="110" t="s">
        <v>35</v>
      </c>
      <c r="I4" s="110"/>
      <c r="J4" s="109" t="s">
        <v>7</v>
      </c>
      <c r="K4" s="109"/>
      <c r="L4" s="77" t="s">
        <v>9</v>
      </c>
      <c r="M4" s="109" t="s">
        <v>10</v>
      </c>
      <c r="N4" s="109"/>
      <c r="O4" s="109"/>
      <c r="P4" s="109"/>
    </row>
    <row r="5" spans="1:16" ht="38.25">
      <c r="A5" s="3" t="s">
        <v>0</v>
      </c>
      <c r="B5" s="4" t="s">
        <v>1</v>
      </c>
      <c r="C5" s="19" t="s">
        <v>37</v>
      </c>
      <c r="D5" s="19" t="s">
        <v>39</v>
      </c>
      <c r="E5" s="18" t="s">
        <v>3</v>
      </c>
      <c r="F5" s="18" t="s">
        <v>4</v>
      </c>
      <c r="G5" s="17" t="s">
        <v>38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9.5" customHeight="1">
      <c r="A6" s="38">
        <v>326</v>
      </c>
      <c r="B6" s="39" t="s">
        <v>129</v>
      </c>
      <c r="C6" s="40" t="s">
        <v>20</v>
      </c>
      <c r="D6" s="13">
        <f aca="true" t="shared" si="0" ref="D6:D21">F6+G6+I6+K6+L6+P6</f>
        <v>104.7128208695652</v>
      </c>
      <c r="E6" s="15">
        <v>5.09</v>
      </c>
      <c r="F6" s="7">
        <f aca="true" t="shared" si="1" ref="F6:F22">IF(E6&gt;0,72*(10-E6)*72*1.5*(10-E6)/6900,0)</f>
        <v>27.16878052173913</v>
      </c>
      <c r="G6" s="3">
        <v>20</v>
      </c>
      <c r="H6" s="4">
        <v>32</v>
      </c>
      <c r="I6" s="10">
        <f aca="true" t="shared" si="2" ref="I6:I22">IF(H6&lt;15,0,(H6-15)/2)</f>
        <v>8.5</v>
      </c>
      <c r="J6" s="3">
        <v>5.72</v>
      </c>
      <c r="K6" s="8">
        <f aca="true" t="shared" si="3" ref="K6:K22">IF(J6&gt;0,72*(10-J6)*72*1.5*(10-J6)/6900,0)</f>
        <v>20.64404034782609</v>
      </c>
      <c r="L6" s="3">
        <v>10</v>
      </c>
      <c r="M6" s="5">
        <v>6.6</v>
      </c>
      <c r="N6" s="5">
        <v>6.1</v>
      </c>
      <c r="O6" s="5">
        <v>5.7</v>
      </c>
      <c r="P6" s="8">
        <f aca="true" t="shared" si="4" ref="P6:P21">SUM(M6:O6)</f>
        <v>18.4</v>
      </c>
    </row>
    <row r="7" spans="1:16" ht="19.5" customHeight="1">
      <c r="A7" s="38">
        <v>248</v>
      </c>
      <c r="B7" s="39" t="s">
        <v>83</v>
      </c>
      <c r="C7" s="40" t="s">
        <v>54</v>
      </c>
      <c r="D7" s="13">
        <f t="shared" si="0"/>
        <v>100.04570434782607</v>
      </c>
      <c r="E7" s="15">
        <v>5.65</v>
      </c>
      <c r="F7" s="7">
        <f t="shared" si="1"/>
        <v>21.324834782608693</v>
      </c>
      <c r="G7" s="3">
        <v>16</v>
      </c>
      <c r="H7" s="4">
        <v>33</v>
      </c>
      <c r="I7" s="10">
        <f t="shared" si="2"/>
        <v>9</v>
      </c>
      <c r="J7" s="3">
        <v>5.5</v>
      </c>
      <c r="K7" s="8">
        <f t="shared" si="3"/>
        <v>22.820869565217393</v>
      </c>
      <c r="L7" s="3">
        <v>14</v>
      </c>
      <c r="M7" s="5">
        <v>4.8</v>
      </c>
      <c r="N7" s="5">
        <v>6.3</v>
      </c>
      <c r="O7" s="5">
        <v>5.8</v>
      </c>
      <c r="P7" s="8">
        <f t="shared" si="4"/>
        <v>16.9</v>
      </c>
    </row>
    <row r="8" spans="1:16" ht="19.5" customHeight="1">
      <c r="A8" s="38">
        <v>279</v>
      </c>
      <c r="B8" s="39" t="s">
        <v>81</v>
      </c>
      <c r="C8" s="40" t="s">
        <v>22</v>
      </c>
      <c r="D8" s="13">
        <f t="shared" si="0"/>
        <v>97.1099547826087</v>
      </c>
      <c r="E8" s="15">
        <v>5.32</v>
      </c>
      <c r="F8" s="7">
        <f t="shared" si="1"/>
        <v>24.68305252173913</v>
      </c>
      <c r="G8" s="3">
        <v>18</v>
      </c>
      <c r="H8" s="4">
        <v>34</v>
      </c>
      <c r="I8" s="10">
        <f t="shared" si="2"/>
        <v>9.5</v>
      </c>
      <c r="J8" s="3">
        <v>5.66</v>
      </c>
      <c r="K8" s="8">
        <f t="shared" si="3"/>
        <v>21.226902260869565</v>
      </c>
      <c r="L8" s="3">
        <v>12</v>
      </c>
      <c r="M8" s="5">
        <v>4.1</v>
      </c>
      <c r="N8" s="5">
        <v>3.5</v>
      </c>
      <c r="O8" s="5">
        <v>4.1</v>
      </c>
      <c r="P8" s="8">
        <f t="shared" si="4"/>
        <v>11.7</v>
      </c>
    </row>
    <row r="9" spans="1:16" ht="19.5" customHeight="1">
      <c r="A9" s="38">
        <v>278</v>
      </c>
      <c r="B9" s="39" t="s">
        <v>60</v>
      </c>
      <c r="C9" s="40" t="s">
        <v>22</v>
      </c>
      <c r="D9" s="13">
        <f t="shared" si="0"/>
        <v>91.64908939130434</v>
      </c>
      <c r="E9" s="15">
        <v>5.37</v>
      </c>
      <c r="F9" s="7">
        <f t="shared" si="1"/>
        <v>24.15845426086957</v>
      </c>
      <c r="G9" s="3">
        <v>18</v>
      </c>
      <c r="H9" s="4">
        <v>31</v>
      </c>
      <c r="I9" s="10">
        <f t="shared" si="2"/>
        <v>8</v>
      </c>
      <c r="J9" s="3">
        <v>5.82</v>
      </c>
      <c r="K9" s="8">
        <f t="shared" si="3"/>
        <v>19.69063513043478</v>
      </c>
      <c r="L9" s="3">
        <v>10</v>
      </c>
      <c r="M9" s="5">
        <v>3.7</v>
      </c>
      <c r="N9" s="5">
        <v>4</v>
      </c>
      <c r="O9" s="5">
        <v>4.1</v>
      </c>
      <c r="P9" s="8">
        <f t="shared" si="4"/>
        <v>11.8</v>
      </c>
    </row>
    <row r="10" spans="1:16" ht="19.5" customHeight="1">
      <c r="A10" s="38">
        <v>336</v>
      </c>
      <c r="B10" s="41" t="s">
        <v>113</v>
      </c>
      <c r="C10" s="40" t="s">
        <v>21</v>
      </c>
      <c r="D10" s="13">
        <f t="shared" si="0"/>
        <v>90.17422608695652</v>
      </c>
      <c r="E10" s="15">
        <v>5.87</v>
      </c>
      <c r="F10" s="7">
        <f t="shared" si="1"/>
        <v>19.222384695652178</v>
      </c>
      <c r="G10" s="3">
        <v>18</v>
      </c>
      <c r="H10" s="4">
        <v>27</v>
      </c>
      <c r="I10" s="10">
        <f t="shared" si="2"/>
        <v>6</v>
      </c>
      <c r="J10" s="3">
        <v>5.91</v>
      </c>
      <c r="K10" s="8">
        <f t="shared" si="3"/>
        <v>18.85184139130435</v>
      </c>
      <c r="L10" s="3">
        <v>15</v>
      </c>
      <c r="M10" s="5">
        <v>4.1</v>
      </c>
      <c r="N10" s="5">
        <v>4.6</v>
      </c>
      <c r="O10" s="5">
        <v>4.4</v>
      </c>
      <c r="P10" s="8">
        <f t="shared" si="4"/>
        <v>13.1</v>
      </c>
    </row>
    <row r="11" spans="1:16" ht="19.5" customHeight="1">
      <c r="A11" s="38">
        <v>324</v>
      </c>
      <c r="B11" s="39" t="s">
        <v>127</v>
      </c>
      <c r="C11" s="40" t="s">
        <v>20</v>
      </c>
      <c r="D11" s="13">
        <f t="shared" si="0"/>
        <v>87.71908591304347</v>
      </c>
      <c r="E11" s="15">
        <v>5.78</v>
      </c>
      <c r="F11" s="7">
        <f t="shared" si="1"/>
        <v>20.069292521739133</v>
      </c>
      <c r="G11" s="3">
        <v>15</v>
      </c>
      <c r="H11" s="4">
        <v>33</v>
      </c>
      <c r="I11" s="10">
        <f t="shared" si="2"/>
        <v>9</v>
      </c>
      <c r="J11" s="3">
        <v>6.37</v>
      </c>
      <c r="K11" s="8">
        <f t="shared" si="3"/>
        <v>14.849793391304349</v>
      </c>
      <c r="L11" s="3">
        <v>19</v>
      </c>
      <c r="M11" s="5">
        <v>2.4</v>
      </c>
      <c r="N11" s="5">
        <v>3.6</v>
      </c>
      <c r="O11" s="5">
        <v>3.8</v>
      </c>
      <c r="P11" s="8">
        <f t="shared" si="4"/>
        <v>9.8</v>
      </c>
    </row>
    <row r="12" spans="1:16" ht="19.5" customHeight="1">
      <c r="A12" s="38">
        <v>337</v>
      </c>
      <c r="B12" s="39" t="s">
        <v>114</v>
      </c>
      <c r="C12" s="40" t="s">
        <v>21</v>
      </c>
      <c r="D12" s="13">
        <f t="shared" si="0"/>
        <v>84.47323130434782</v>
      </c>
      <c r="E12" s="15">
        <v>5.82</v>
      </c>
      <c r="F12" s="7">
        <f t="shared" si="1"/>
        <v>19.69063513043478</v>
      </c>
      <c r="G12" s="3">
        <v>15</v>
      </c>
      <c r="H12" s="4">
        <v>26</v>
      </c>
      <c r="I12" s="10">
        <f t="shared" si="2"/>
        <v>5.5</v>
      </c>
      <c r="J12" s="3">
        <v>6.44</v>
      </c>
      <c r="K12" s="8">
        <f t="shared" si="3"/>
        <v>14.282596173913044</v>
      </c>
      <c r="L12" s="3">
        <v>19</v>
      </c>
      <c r="M12" s="5">
        <v>4</v>
      </c>
      <c r="N12" s="5">
        <v>4</v>
      </c>
      <c r="O12" s="5">
        <v>3</v>
      </c>
      <c r="P12" s="8">
        <f t="shared" si="4"/>
        <v>11</v>
      </c>
    </row>
    <row r="13" spans="1:16" ht="19.5" customHeight="1">
      <c r="A13" s="38">
        <v>280</v>
      </c>
      <c r="B13" s="39" t="s">
        <v>145</v>
      </c>
      <c r="C13" s="40" t="s">
        <v>22</v>
      </c>
      <c r="D13" s="13">
        <f>F13+G13+I13+K13+L13+P13</f>
        <v>82.78695652173914</v>
      </c>
      <c r="E13" s="15">
        <v>5.75</v>
      </c>
      <c r="F13" s="7">
        <f t="shared" si="1"/>
        <v>20.355652173913043</v>
      </c>
      <c r="G13" s="3">
        <v>11</v>
      </c>
      <c r="H13" s="4">
        <v>27</v>
      </c>
      <c r="I13" s="10">
        <f t="shared" si="2"/>
        <v>6</v>
      </c>
      <c r="J13" s="3">
        <v>6</v>
      </c>
      <c r="K13" s="8">
        <f t="shared" si="3"/>
        <v>18.031304347826087</v>
      </c>
      <c r="L13" s="3">
        <v>15</v>
      </c>
      <c r="M13" s="5">
        <v>4.1</v>
      </c>
      <c r="N13" s="5">
        <v>4.1</v>
      </c>
      <c r="O13" s="5">
        <v>4.2</v>
      </c>
      <c r="P13" s="8">
        <f>SUM(M13:O13)</f>
        <v>12.399999999999999</v>
      </c>
    </row>
    <row r="14" spans="1:16" ht="19.5" customHeight="1">
      <c r="A14" s="38">
        <v>305</v>
      </c>
      <c r="B14" s="59" t="s">
        <v>71</v>
      </c>
      <c r="C14" s="40" t="s">
        <v>78</v>
      </c>
      <c r="D14" s="13">
        <f t="shared" si="0"/>
        <v>79.27324660869566</v>
      </c>
      <c r="E14" s="15">
        <v>5.8</v>
      </c>
      <c r="F14" s="7">
        <f t="shared" si="1"/>
        <v>19.879513043478262</v>
      </c>
      <c r="G14" s="3">
        <v>18</v>
      </c>
      <c r="H14" s="4">
        <v>36</v>
      </c>
      <c r="I14" s="10">
        <f t="shared" si="2"/>
        <v>10.5</v>
      </c>
      <c r="J14" s="3">
        <v>5.96</v>
      </c>
      <c r="K14" s="8">
        <f t="shared" si="3"/>
        <v>18.393733565217392</v>
      </c>
      <c r="L14" s="3">
        <v>0</v>
      </c>
      <c r="M14" s="5">
        <v>4.3</v>
      </c>
      <c r="N14" s="5">
        <v>3.7</v>
      </c>
      <c r="O14" s="5">
        <v>4.5</v>
      </c>
      <c r="P14" s="8">
        <f t="shared" si="4"/>
        <v>12.5</v>
      </c>
    </row>
    <row r="15" spans="1:16" ht="19.5" customHeight="1">
      <c r="A15" s="38">
        <v>327</v>
      </c>
      <c r="B15" s="39" t="s">
        <v>130</v>
      </c>
      <c r="C15" s="40" t="s">
        <v>20</v>
      </c>
      <c r="D15" s="13">
        <f t="shared" si="0"/>
        <v>67.83816765217391</v>
      </c>
      <c r="E15" s="15">
        <v>6.47</v>
      </c>
      <c r="F15" s="7">
        <f t="shared" si="1"/>
        <v>14.04289252173913</v>
      </c>
      <c r="G15" s="3">
        <v>10</v>
      </c>
      <c r="H15" s="4">
        <v>27</v>
      </c>
      <c r="I15" s="10">
        <f t="shared" si="2"/>
        <v>6</v>
      </c>
      <c r="J15" s="3">
        <v>6.28</v>
      </c>
      <c r="K15" s="8">
        <f t="shared" si="3"/>
        <v>15.595275130434782</v>
      </c>
      <c r="L15" s="3">
        <v>10</v>
      </c>
      <c r="M15" s="5">
        <v>4.1</v>
      </c>
      <c r="N15" s="5">
        <v>4</v>
      </c>
      <c r="O15" s="5">
        <v>4.1</v>
      </c>
      <c r="P15" s="8">
        <f t="shared" si="4"/>
        <v>12.2</v>
      </c>
    </row>
    <row r="16" spans="1:16" ht="19.5" customHeight="1">
      <c r="A16" s="38">
        <v>281</v>
      </c>
      <c r="B16" s="39" t="s">
        <v>146</v>
      </c>
      <c r="C16" s="40" t="s">
        <v>22</v>
      </c>
      <c r="D16" s="13" t="e">
        <f t="shared" si="0"/>
        <v>#VALUE!</v>
      </c>
      <c r="E16" s="15" t="s">
        <v>189</v>
      </c>
      <c r="F16" s="7" t="e">
        <f t="shared" si="1"/>
        <v>#VALUE!</v>
      </c>
      <c r="G16" s="3"/>
      <c r="H16" s="4"/>
      <c r="I16" s="10">
        <f t="shared" si="2"/>
        <v>0</v>
      </c>
      <c r="J16" s="3"/>
      <c r="K16" s="8">
        <f t="shared" si="3"/>
        <v>0</v>
      </c>
      <c r="L16" s="3"/>
      <c r="M16" s="5"/>
      <c r="N16" s="5"/>
      <c r="O16" s="5"/>
      <c r="P16" s="8">
        <f t="shared" si="4"/>
        <v>0</v>
      </c>
    </row>
    <row r="17" spans="1:16" ht="19.5" customHeight="1">
      <c r="A17" s="38">
        <v>325</v>
      </c>
      <c r="B17" s="41" t="s">
        <v>128</v>
      </c>
      <c r="C17" s="40" t="s">
        <v>20</v>
      </c>
      <c r="D17" s="13" t="e">
        <f t="shared" si="0"/>
        <v>#VALUE!</v>
      </c>
      <c r="E17" s="15" t="s">
        <v>189</v>
      </c>
      <c r="F17" s="7" t="e">
        <f t="shared" si="1"/>
        <v>#VALUE!</v>
      </c>
      <c r="G17" s="3"/>
      <c r="H17" s="4"/>
      <c r="I17" s="10">
        <f t="shared" si="2"/>
        <v>0</v>
      </c>
      <c r="J17" s="3"/>
      <c r="K17" s="8">
        <f t="shared" si="3"/>
        <v>0</v>
      </c>
      <c r="L17" s="3"/>
      <c r="M17" s="5"/>
      <c r="N17" s="5"/>
      <c r="O17" s="5"/>
      <c r="P17" s="8">
        <f t="shared" si="4"/>
        <v>0</v>
      </c>
    </row>
    <row r="18" spans="1:16" ht="19.5" customHeight="1">
      <c r="A18" s="3"/>
      <c r="B18" s="4"/>
      <c r="C18" s="3"/>
      <c r="D18" s="13">
        <f t="shared" si="0"/>
        <v>0</v>
      </c>
      <c r="E18" s="15"/>
      <c r="F18" s="7">
        <f t="shared" si="1"/>
        <v>0</v>
      </c>
      <c r="G18" s="3"/>
      <c r="H18" s="4"/>
      <c r="I18" s="10">
        <f t="shared" si="2"/>
        <v>0</v>
      </c>
      <c r="J18" s="3"/>
      <c r="K18" s="8">
        <f t="shared" si="3"/>
        <v>0</v>
      </c>
      <c r="L18" s="3"/>
      <c r="M18" s="5"/>
      <c r="N18" s="5"/>
      <c r="O18" s="5"/>
      <c r="P18" s="8">
        <f t="shared" si="4"/>
        <v>0</v>
      </c>
    </row>
    <row r="19" spans="1:16" ht="19.5" customHeight="1">
      <c r="A19" s="3"/>
      <c r="B19" s="4"/>
      <c r="C19" s="23"/>
      <c r="D19" s="13">
        <f>F19+G19+I19+K19+L19+P19</f>
        <v>0</v>
      </c>
      <c r="E19" s="15"/>
      <c r="F19" s="7">
        <f t="shared" si="1"/>
        <v>0</v>
      </c>
      <c r="G19" s="3"/>
      <c r="H19" s="4"/>
      <c r="I19" s="10">
        <f t="shared" si="2"/>
        <v>0</v>
      </c>
      <c r="J19" s="3"/>
      <c r="K19" s="8">
        <f t="shared" si="3"/>
        <v>0</v>
      </c>
      <c r="L19" s="3"/>
      <c r="M19" s="5"/>
      <c r="N19" s="5"/>
      <c r="O19" s="5"/>
      <c r="P19" s="8">
        <f>SUM(M19:O19)</f>
        <v>0</v>
      </c>
    </row>
    <row r="20" spans="1:16" ht="19.5" customHeight="1">
      <c r="A20" s="3"/>
      <c r="B20" s="4"/>
      <c r="C20" s="3"/>
      <c r="D20" s="13">
        <f>F20+G20+I20+K20+L20+P20</f>
        <v>0</v>
      </c>
      <c r="E20" s="15"/>
      <c r="F20" s="7">
        <f t="shared" si="1"/>
        <v>0</v>
      </c>
      <c r="G20" s="3"/>
      <c r="H20" s="4"/>
      <c r="I20" s="10">
        <f t="shared" si="2"/>
        <v>0</v>
      </c>
      <c r="J20" s="3"/>
      <c r="K20" s="8">
        <f t="shared" si="3"/>
        <v>0</v>
      </c>
      <c r="L20" s="3"/>
      <c r="M20" s="5"/>
      <c r="N20" s="5"/>
      <c r="O20" s="5"/>
      <c r="P20" s="8">
        <f>SUM(M20:O20)</f>
        <v>0</v>
      </c>
    </row>
    <row r="21" spans="1:16" ht="19.5" customHeight="1">
      <c r="A21" s="3"/>
      <c r="B21" s="4"/>
      <c r="C21" s="3"/>
      <c r="D21" s="13">
        <f t="shared" si="0"/>
        <v>0</v>
      </c>
      <c r="E21" s="15"/>
      <c r="F21" s="7">
        <f t="shared" si="1"/>
        <v>0</v>
      </c>
      <c r="G21" s="3"/>
      <c r="H21" s="4"/>
      <c r="I21" s="10">
        <f t="shared" si="2"/>
        <v>0</v>
      </c>
      <c r="J21" s="3"/>
      <c r="K21" s="8">
        <f t="shared" si="3"/>
        <v>0</v>
      </c>
      <c r="L21" s="3"/>
      <c r="M21" s="5"/>
      <c r="N21" s="5"/>
      <c r="O21" s="5"/>
      <c r="P21" s="8">
        <f t="shared" si="4"/>
        <v>0</v>
      </c>
    </row>
    <row r="22" spans="1:16" ht="19.5" customHeight="1">
      <c r="A22" s="3"/>
      <c r="B22" s="4"/>
      <c r="C22" s="3"/>
      <c r="D22" s="13">
        <f>F22+G22+I22+K22+L22+P22</f>
        <v>0</v>
      </c>
      <c r="E22" s="15"/>
      <c r="F22" s="7">
        <f t="shared" si="1"/>
        <v>0</v>
      </c>
      <c r="G22" s="3"/>
      <c r="H22" s="4"/>
      <c r="I22" s="10">
        <f t="shared" si="2"/>
        <v>0</v>
      </c>
      <c r="J22" s="3"/>
      <c r="K22" s="8">
        <f t="shared" si="3"/>
        <v>0</v>
      </c>
      <c r="L22" s="3"/>
      <c r="M22" s="5"/>
      <c r="N22" s="5"/>
      <c r="O22" s="5"/>
      <c r="P22" s="8">
        <f>SUM(M22:O22)</f>
        <v>0</v>
      </c>
    </row>
    <row r="23" spans="2:11" ht="19.5" customHeight="1">
      <c r="B23" s="2"/>
      <c r="F23" s="24"/>
      <c r="G23" s="24"/>
      <c r="H23" s="24"/>
      <c r="I23" s="34"/>
      <c r="J23" s="24"/>
      <c r="K23" s="24"/>
    </row>
    <row r="24" spans="1:16" ht="38.25">
      <c r="A24" s="82" t="s">
        <v>32</v>
      </c>
      <c r="B24" s="83">
        <v>8</v>
      </c>
      <c r="C24" s="82" t="s">
        <v>42</v>
      </c>
      <c r="D24" s="83">
        <f>'TN Verein Staffel'!$D$1-B24</f>
        <v>2001</v>
      </c>
      <c r="E24" s="109" t="s">
        <v>2</v>
      </c>
      <c r="F24" s="109"/>
      <c r="G24" s="78" t="s">
        <v>36</v>
      </c>
      <c r="H24" s="110" t="s">
        <v>35</v>
      </c>
      <c r="I24" s="110"/>
      <c r="J24" s="109" t="s">
        <v>7</v>
      </c>
      <c r="K24" s="109"/>
      <c r="L24" s="77" t="s">
        <v>9</v>
      </c>
      <c r="M24" s="109" t="s">
        <v>10</v>
      </c>
      <c r="N24" s="109"/>
      <c r="O24" s="109"/>
      <c r="P24" s="109"/>
    </row>
    <row r="25" spans="1:16" ht="25.5">
      <c r="A25" s="3" t="s">
        <v>0</v>
      </c>
      <c r="B25" s="4" t="s">
        <v>1</v>
      </c>
      <c r="C25" s="19" t="s">
        <v>37</v>
      </c>
      <c r="D25" s="19" t="s">
        <v>39</v>
      </c>
      <c r="E25" s="18" t="s">
        <v>3</v>
      </c>
      <c r="F25" s="18" t="s">
        <v>4</v>
      </c>
      <c r="G25" s="17" t="s">
        <v>38</v>
      </c>
      <c r="H25" s="18" t="s">
        <v>5</v>
      </c>
      <c r="I25" s="18" t="s">
        <v>6</v>
      </c>
      <c r="J25" s="18" t="s">
        <v>3</v>
      </c>
      <c r="K25" s="18" t="s">
        <v>4</v>
      </c>
      <c r="L25" s="18" t="s">
        <v>4</v>
      </c>
      <c r="M25" s="18" t="s">
        <v>11</v>
      </c>
      <c r="N25" s="18" t="s">
        <v>12</v>
      </c>
      <c r="O25" s="18" t="s">
        <v>13</v>
      </c>
      <c r="P25" s="18" t="s">
        <v>8</v>
      </c>
    </row>
    <row r="26" spans="1:16" ht="19.5" customHeight="1">
      <c r="A26" s="38">
        <v>284</v>
      </c>
      <c r="B26" s="39" t="s">
        <v>64</v>
      </c>
      <c r="C26" s="40" t="s">
        <v>22</v>
      </c>
      <c r="D26" s="13">
        <f aca="true" t="shared" si="5" ref="D26:D44">F26+G26+I26+K26+L26+P26</f>
        <v>99.87482434782609</v>
      </c>
      <c r="E26" s="15">
        <v>5.37</v>
      </c>
      <c r="F26" s="7">
        <f aca="true" t="shared" si="6" ref="F26:F44">IF(E26&gt;0,72*(10-E26)*72*1.5*(10-E26)/6900,0)</f>
        <v>24.15845426086957</v>
      </c>
      <c r="G26" s="3">
        <v>15</v>
      </c>
      <c r="H26" s="4">
        <v>39</v>
      </c>
      <c r="I26" s="10">
        <f aca="true" t="shared" si="7" ref="I26:I44">IF(H26&lt;15,0,(H26-15)/2)</f>
        <v>12</v>
      </c>
      <c r="J26" s="15">
        <v>5.56</v>
      </c>
      <c r="K26" s="8">
        <f aca="true" t="shared" si="8" ref="K26:K44">IF(J26&gt;0,72*(10-J26)*72*1.5*(10-J26)/6900,0)</f>
        <v>22.216370086956527</v>
      </c>
      <c r="L26" s="3">
        <v>17</v>
      </c>
      <c r="M26" s="5">
        <v>2.6</v>
      </c>
      <c r="N26" s="5">
        <v>3.5</v>
      </c>
      <c r="O26" s="5">
        <v>3.4</v>
      </c>
      <c r="P26" s="8">
        <f aca="true" t="shared" si="9" ref="P26:P44">SUM(M26:O26)</f>
        <v>9.5</v>
      </c>
    </row>
    <row r="27" spans="1:16" ht="19.5" customHeight="1">
      <c r="A27" s="38">
        <v>339</v>
      </c>
      <c r="B27" s="39" t="s">
        <v>112</v>
      </c>
      <c r="C27" s="40" t="s">
        <v>21</v>
      </c>
      <c r="D27" s="13">
        <f>F27+G27+I27+K27+L27+P27</f>
        <v>98.49468521739132</v>
      </c>
      <c r="E27" s="15">
        <v>5.56</v>
      </c>
      <c r="F27" s="7">
        <f>IF(E27&gt;0,72*(10-E27)*72*1.5*(10-E27)/6900,0)</f>
        <v>22.216370086956527</v>
      </c>
      <c r="G27" s="3">
        <v>19</v>
      </c>
      <c r="H27" s="4">
        <v>35</v>
      </c>
      <c r="I27" s="10">
        <f>IF(H27&lt;15,0,(H27-15)/2)</f>
        <v>10</v>
      </c>
      <c r="J27" s="15">
        <v>6.13</v>
      </c>
      <c r="K27" s="8">
        <f>IF(J27&gt;0,72*(10-J27)*72*1.5*(10-J27)/6900,0)</f>
        <v>16.878315130434782</v>
      </c>
      <c r="L27" s="3">
        <v>19</v>
      </c>
      <c r="M27" s="5">
        <v>3</v>
      </c>
      <c r="N27" s="5">
        <v>3.9</v>
      </c>
      <c r="O27" s="5">
        <v>4.5</v>
      </c>
      <c r="P27" s="8">
        <f>SUM(M27:O27)</f>
        <v>11.4</v>
      </c>
    </row>
    <row r="28" spans="1:16" ht="19.5" customHeight="1">
      <c r="A28" s="38">
        <v>249</v>
      </c>
      <c r="B28" s="39" t="s">
        <v>82</v>
      </c>
      <c r="C28" s="40" t="s">
        <v>54</v>
      </c>
      <c r="D28" s="13">
        <f t="shared" si="5"/>
        <v>96.21750956521738</v>
      </c>
      <c r="E28" s="15">
        <v>5.32</v>
      </c>
      <c r="F28" s="7">
        <f t="shared" si="6"/>
        <v>24.68305252173913</v>
      </c>
      <c r="G28" s="3">
        <v>18</v>
      </c>
      <c r="H28" s="4">
        <v>33</v>
      </c>
      <c r="I28" s="10">
        <f t="shared" si="7"/>
        <v>9</v>
      </c>
      <c r="J28" s="15">
        <v>5.69</v>
      </c>
      <c r="K28" s="8">
        <f t="shared" si="8"/>
        <v>20.934457043478258</v>
      </c>
      <c r="L28" s="3">
        <v>12</v>
      </c>
      <c r="M28" s="5">
        <v>3.8</v>
      </c>
      <c r="N28" s="5">
        <v>3.8</v>
      </c>
      <c r="O28" s="5">
        <v>4</v>
      </c>
      <c r="P28" s="8">
        <f>SUM(M28:O28)</f>
        <v>11.6</v>
      </c>
    </row>
    <row r="29" spans="1:16" ht="19.5" customHeight="1">
      <c r="A29" s="38">
        <v>291</v>
      </c>
      <c r="B29" s="39" t="s">
        <v>143</v>
      </c>
      <c r="C29" s="40" t="s">
        <v>22</v>
      </c>
      <c r="D29" s="13">
        <f t="shared" si="5"/>
        <v>87.92946643478261</v>
      </c>
      <c r="E29" s="15">
        <v>5.35</v>
      </c>
      <c r="F29" s="7">
        <f t="shared" si="6"/>
        <v>24.367617391304353</v>
      </c>
      <c r="G29" s="3">
        <v>17</v>
      </c>
      <c r="H29" s="4">
        <v>34</v>
      </c>
      <c r="I29" s="10">
        <f t="shared" si="7"/>
        <v>9.5</v>
      </c>
      <c r="J29" s="15">
        <v>6.03</v>
      </c>
      <c r="K29" s="8">
        <f t="shared" si="8"/>
        <v>17.76184904347826</v>
      </c>
      <c r="L29" s="3">
        <v>5</v>
      </c>
      <c r="M29" s="5">
        <v>4.9</v>
      </c>
      <c r="N29" s="5">
        <v>5</v>
      </c>
      <c r="O29" s="5">
        <v>4.4</v>
      </c>
      <c r="P29" s="8">
        <f t="shared" si="9"/>
        <v>14.3</v>
      </c>
    </row>
    <row r="30" spans="1:16" ht="19.5" customHeight="1">
      <c r="A30" s="38">
        <v>329</v>
      </c>
      <c r="B30" s="39" t="s">
        <v>131</v>
      </c>
      <c r="C30" s="40" t="s">
        <v>20</v>
      </c>
      <c r="D30" s="13">
        <f t="shared" si="5"/>
        <v>86.05308939130435</v>
      </c>
      <c r="E30" s="15">
        <v>5.63</v>
      </c>
      <c r="F30" s="7">
        <f t="shared" si="6"/>
        <v>21.521376</v>
      </c>
      <c r="G30" s="3">
        <v>14</v>
      </c>
      <c r="H30" s="4">
        <v>32</v>
      </c>
      <c r="I30" s="10">
        <f t="shared" si="7"/>
        <v>8.5</v>
      </c>
      <c r="J30" s="15">
        <v>5.68</v>
      </c>
      <c r="K30" s="8">
        <f t="shared" si="8"/>
        <v>21.031713391304347</v>
      </c>
      <c r="L30" s="3">
        <v>10</v>
      </c>
      <c r="M30" s="5">
        <v>0</v>
      </c>
      <c r="N30" s="5">
        <v>5</v>
      </c>
      <c r="O30" s="5">
        <v>6</v>
      </c>
      <c r="P30" s="8">
        <f t="shared" si="9"/>
        <v>11</v>
      </c>
    </row>
    <row r="31" spans="1:16" ht="19.5" customHeight="1">
      <c r="A31" s="38">
        <v>308</v>
      </c>
      <c r="B31" s="59" t="s">
        <v>70</v>
      </c>
      <c r="C31" s="40" t="s">
        <v>78</v>
      </c>
      <c r="D31" s="13">
        <f>F31+G31+I31+K31+L31+P31</f>
        <v>84.19624904347826</v>
      </c>
      <c r="E31" s="15">
        <v>5.25</v>
      </c>
      <c r="F31" s="7">
        <f t="shared" si="6"/>
        <v>25.42695652173913</v>
      </c>
      <c r="G31" s="3">
        <v>18</v>
      </c>
      <c r="H31" s="4">
        <v>33</v>
      </c>
      <c r="I31" s="10">
        <f t="shared" si="7"/>
        <v>9</v>
      </c>
      <c r="J31" s="15">
        <v>5.78</v>
      </c>
      <c r="K31" s="8">
        <f t="shared" si="8"/>
        <v>20.069292521739133</v>
      </c>
      <c r="L31" s="3">
        <v>0</v>
      </c>
      <c r="M31" s="5">
        <v>4.5</v>
      </c>
      <c r="N31" s="5">
        <v>3</v>
      </c>
      <c r="O31" s="5">
        <v>4.2</v>
      </c>
      <c r="P31" s="8">
        <f>SUM(M31:O31)</f>
        <v>11.7</v>
      </c>
    </row>
    <row r="32" spans="1:16" ht="19.5" customHeight="1">
      <c r="A32" s="38">
        <v>286</v>
      </c>
      <c r="B32" s="39" t="s">
        <v>138</v>
      </c>
      <c r="C32" s="40" t="s">
        <v>22</v>
      </c>
      <c r="D32" s="13">
        <f t="shared" si="5"/>
        <v>75.72245426086957</v>
      </c>
      <c r="E32" s="15">
        <v>5.9</v>
      </c>
      <c r="F32" s="7">
        <f t="shared" si="6"/>
        <v>18.94413913043478</v>
      </c>
      <c r="G32" s="3">
        <v>14</v>
      </c>
      <c r="H32" s="4">
        <v>25</v>
      </c>
      <c r="I32" s="10">
        <f t="shared" si="7"/>
        <v>5</v>
      </c>
      <c r="J32" s="15">
        <v>6.13</v>
      </c>
      <c r="K32" s="8">
        <f t="shared" si="8"/>
        <v>16.878315130434782</v>
      </c>
      <c r="L32" s="3">
        <v>12</v>
      </c>
      <c r="M32" s="5">
        <v>3.2</v>
      </c>
      <c r="N32" s="5">
        <v>3.1</v>
      </c>
      <c r="O32" s="5">
        <v>2.6</v>
      </c>
      <c r="P32" s="8">
        <f t="shared" si="9"/>
        <v>8.9</v>
      </c>
    </row>
    <row r="33" spans="1:16" ht="19.5" customHeight="1">
      <c r="A33" s="38">
        <v>297</v>
      </c>
      <c r="B33" s="39" t="s">
        <v>172</v>
      </c>
      <c r="C33" s="40" t="s">
        <v>22</v>
      </c>
      <c r="D33" s="13">
        <f t="shared" si="5"/>
        <v>66.87211826086957</v>
      </c>
      <c r="E33" s="15">
        <v>6.28</v>
      </c>
      <c r="F33" s="7">
        <f t="shared" si="6"/>
        <v>15.595275130434782</v>
      </c>
      <c r="G33" s="3">
        <v>13</v>
      </c>
      <c r="H33" s="4">
        <v>27</v>
      </c>
      <c r="I33" s="10">
        <f t="shared" si="7"/>
        <v>6</v>
      </c>
      <c r="J33" s="15">
        <v>6.74</v>
      </c>
      <c r="K33" s="8">
        <f t="shared" si="8"/>
        <v>11.976843130434778</v>
      </c>
      <c r="L33" s="3">
        <v>12</v>
      </c>
      <c r="M33" s="5">
        <v>3</v>
      </c>
      <c r="N33" s="5">
        <v>2</v>
      </c>
      <c r="O33" s="5">
        <v>3.3</v>
      </c>
      <c r="P33" s="8">
        <f t="shared" si="9"/>
        <v>8.3</v>
      </c>
    </row>
    <row r="34" spans="1:16" ht="19.5" customHeight="1">
      <c r="A34" s="38">
        <v>330</v>
      </c>
      <c r="B34" s="39" t="s">
        <v>132</v>
      </c>
      <c r="C34" s="40" t="s">
        <v>20</v>
      </c>
      <c r="D34" s="13">
        <f t="shared" si="5"/>
        <v>64.38543304347826</v>
      </c>
      <c r="E34" s="15">
        <v>6.31</v>
      </c>
      <c r="F34" s="7">
        <f t="shared" si="6"/>
        <v>15.344752695652174</v>
      </c>
      <c r="G34" s="3">
        <v>10</v>
      </c>
      <c r="H34" s="4">
        <v>22</v>
      </c>
      <c r="I34" s="10">
        <f t="shared" si="7"/>
        <v>3.5</v>
      </c>
      <c r="J34" s="15">
        <v>6.87</v>
      </c>
      <c r="K34" s="8">
        <f t="shared" si="8"/>
        <v>11.040680347826086</v>
      </c>
      <c r="L34" s="3">
        <v>14</v>
      </c>
      <c r="M34" s="5">
        <v>3</v>
      </c>
      <c r="N34" s="5">
        <v>2.5</v>
      </c>
      <c r="O34" s="5">
        <v>5</v>
      </c>
      <c r="P34" s="8">
        <f t="shared" si="9"/>
        <v>10.5</v>
      </c>
    </row>
    <row r="35" spans="1:16" ht="19.5" customHeight="1">
      <c r="A35" s="38">
        <v>307</v>
      </c>
      <c r="B35" s="59" t="s">
        <v>69</v>
      </c>
      <c r="C35" s="40" t="s">
        <v>78</v>
      </c>
      <c r="D35" s="13">
        <f t="shared" si="5"/>
        <v>64.27616973913044</v>
      </c>
      <c r="E35" s="15">
        <v>5.91</v>
      </c>
      <c r="F35" s="7">
        <f t="shared" si="6"/>
        <v>18.85184139130435</v>
      </c>
      <c r="G35" s="3">
        <v>13</v>
      </c>
      <c r="H35" s="4">
        <v>23</v>
      </c>
      <c r="I35" s="10">
        <f t="shared" si="7"/>
        <v>4</v>
      </c>
      <c r="J35" s="15">
        <v>6.41</v>
      </c>
      <c r="K35" s="8">
        <f t="shared" si="8"/>
        <v>14.524328347826089</v>
      </c>
      <c r="L35" s="3">
        <v>0</v>
      </c>
      <c r="M35" s="5">
        <v>4.6</v>
      </c>
      <c r="N35" s="5">
        <v>4.8</v>
      </c>
      <c r="O35" s="5">
        <v>4.5</v>
      </c>
      <c r="P35" s="8">
        <f t="shared" si="9"/>
        <v>13.899999999999999</v>
      </c>
    </row>
    <row r="36" spans="1:16" ht="19.5" customHeight="1">
      <c r="A36" s="38">
        <v>315</v>
      </c>
      <c r="B36" s="61" t="s">
        <v>111</v>
      </c>
      <c r="C36" s="62" t="s">
        <v>16</v>
      </c>
      <c r="D36" s="13">
        <f t="shared" si="5"/>
        <v>62.02574330434783</v>
      </c>
      <c r="E36" s="15">
        <v>6.13</v>
      </c>
      <c r="F36" s="7">
        <f t="shared" si="6"/>
        <v>16.878315130434782</v>
      </c>
      <c r="G36" s="3">
        <v>11</v>
      </c>
      <c r="H36" s="4">
        <v>25</v>
      </c>
      <c r="I36" s="10">
        <f t="shared" si="7"/>
        <v>5</v>
      </c>
      <c r="J36" s="15">
        <v>7.12</v>
      </c>
      <c r="K36" s="8">
        <f t="shared" si="8"/>
        <v>9.347428173913043</v>
      </c>
      <c r="L36" s="3">
        <v>10</v>
      </c>
      <c r="M36" s="5">
        <v>3.7</v>
      </c>
      <c r="N36" s="5">
        <v>3.2</v>
      </c>
      <c r="O36" s="5">
        <v>2.9</v>
      </c>
      <c r="P36" s="8">
        <f>SUM(M36:O36)</f>
        <v>9.8</v>
      </c>
    </row>
    <row r="37" spans="1:16" ht="19.5" customHeight="1">
      <c r="A37" s="38">
        <v>285</v>
      </c>
      <c r="B37" s="39" t="s">
        <v>137</v>
      </c>
      <c r="C37" s="40" t="s">
        <v>22</v>
      </c>
      <c r="D37" s="13">
        <f t="shared" si="5"/>
        <v>51.61594156521738</v>
      </c>
      <c r="E37" s="15">
        <v>6.03</v>
      </c>
      <c r="F37" s="7">
        <f t="shared" si="6"/>
        <v>17.76184904347826</v>
      </c>
      <c r="G37" s="3">
        <v>6</v>
      </c>
      <c r="H37" s="4">
        <v>19</v>
      </c>
      <c r="I37" s="10">
        <f t="shared" si="7"/>
        <v>2</v>
      </c>
      <c r="J37" s="15">
        <v>7.78</v>
      </c>
      <c r="K37" s="8">
        <f t="shared" si="8"/>
        <v>5.554092521739129</v>
      </c>
      <c r="L37" s="3">
        <v>12</v>
      </c>
      <c r="M37" s="5">
        <v>2.7</v>
      </c>
      <c r="N37" s="5">
        <v>2.6</v>
      </c>
      <c r="O37" s="5">
        <v>3</v>
      </c>
      <c r="P37" s="8">
        <f t="shared" si="9"/>
        <v>8.3</v>
      </c>
    </row>
    <row r="38" spans="1:16" ht="19.5" customHeight="1">
      <c r="A38" s="38">
        <v>287</v>
      </c>
      <c r="B38" s="39" t="s">
        <v>139</v>
      </c>
      <c r="C38" s="40" t="s">
        <v>22</v>
      </c>
      <c r="D38" s="13">
        <f t="shared" si="5"/>
        <v>48.98029217391304</v>
      </c>
      <c r="E38" s="15">
        <v>6.72</v>
      </c>
      <c r="F38" s="7">
        <f t="shared" si="6"/>
        <v>12.124249043478262</v>
      </c>
      <c r="G38" s="3">
        <v>6</v>
      </c>
      <c r="H38" s="4">
        <v>13</v>
      </c>
      <c r="I38" s="10">
        <f t="shared" si="7"/>
        <v>0</v>
      </c>
      <c r="J38" s="15">
        <v>7.74</v>
      </c>
      <c r="K38" s="8">
        <f t="shared" si="8"/>
        <v>5.756043130434781</v>
      </c>
      <c r="L38" s="3">
        <v>14</v>
      </c>
      <c r="M38" s="5">
        <v>3.5</v>
      </c>
      <c r="N38" s="5">
        <v>3.6</v>
      </c>
      <c r="O38" s="5">
        <v>4</v>
      </c>
      <c r="P38" s="8">
        <f t="shared" si="9"/>
        <v>11.1</v>
      </c>
    </row>
    <row r="39" spans="1:16" ht="19.5" customHeight="1">
      <c r="A39" s="38">
        <v>331</v>
      </c>
      <c r="B39" s="39" t="s">
        <v>133</v>
      </c>
      <c r="C39" s="40" t="s">
        <v>20</v>
      </c>
      <c r="D39" s="13">
        <f>F39+G39+I39+K39+L39+P39</f>
        <v>45.65017043478261</v>
      </c>
      <c r="E39" s="15">
        <v>6.06</v>
      </c>
      <c r="F39" s="7">
        <f>IF(E39&gt;0,72*(10-E39)*72*1.5*(10-E39)/6900,0)</f>
        <v>17.494422260869566</v>
      </c>
      <c r="G39" s="3">
        <v>9</v>
      </c>
      <c r="H39" s="4">
        <v>21</v>
      </c>
      <c r="I39" s="10">
        <f>IF(H39&lt;15,0,(H39-15)/2)</f>
        <v>3</v>
      </c>
      <c r="J39" s="15">
        <v>7.82</v>
      </c>
      <c r="K39" s="8">
        <f>IF(J39&gt;0,72*(10-J39)*72*1.5*(10-J39)/6900,0)</f>
        <v>5.355748173913042</v>
      </c>
      <c r="L39" s="3">
        <v>0</v>
      </c>
      <c r="M39" s="5">
        <v>3.1</v>
      </c>
      <c r="N39" s="5">
        <v>4</v>
      </c>
      <c r="O39" s="5">
        <v>3.7</v>
      </c>
      <c r="P39" s="8">
        <f>SUM(M39:O39)</f>
        <v>10.8</v>
      </c>
    </row>
    <row r="40" spans="1:16" ht="19.5" customHeight="1">
      <c r="A40" s="38">
        <v>292</v>
      </c>
      <c r="B40" s="39" t="s">
        <v>144</v>
      </c>
      <c r="C40" s="40" t="s">
        <v>22</v>
      </c>
      <c r="D40" s="13">
        <f>F40+G40+I40+K40+L40+P40</f>
        <v>44.999051130434786</v>
      </c>
      <c r="E40" s="15">
        <v>6.87</v>
      </c>
      <c r="F40" s="7">
        <f t="shared" si="6"/>
        <v>11.040680347826086</v>
      </c>
      <c r="G40" s="3">
        <v>6</v>
      </c>
      <c r="H40" s="4">
        <v>16</v>
      </c>
      <c r="I40" s="10">
        <f t="shared" si="7"/>
        <v>0.5</v>
      </c>
      <c r="J40" s="15">
        <v>7.72</v>
      </c>
      <c r="K40" s="8">
        <f t="shared" si="8"/>
        <v>5.858370782608698</v>
      </c>
      <c r="L40" s="3">
        <v>12</v>
      </c>
      <c r="M40" s="5">
        <v>3.1</v>
      </c>
      <c r="N40" s="5">
        <v>3.2</v>
      </c>
      <c r="O40" s="5">
        <v>3.3</v>
      </c>
      <c r="P40" s="8">
        <f>SUM(M40:O40)</f>
        <v>9.600000000000001</v>
      </c>
    </row>
    <row r="41" spans="1:16" ht="19.5" customHeight="1">
      <c r="A41" s="38">
        <v>298</v>
      </c>
      <c r="B41" s="39" t="s">
        <v>66</v>
      </c>
      <c r="C41" s="40" t="s">
        <v>22</v>
      </c>
      <c r="D41" s="13">
        <f t="shared" si="5"/>
        <v>42.899051130434785</v>
      </c>
      <c r="E41" s="15">
        <v>7.72</v>
      </c>
      <c r="F41" s="7">
        <f t="shared" si="6"/>
        <v>5.858370782608698</v>
      </c>
      <c r="G41" s="3">
        <v>9</v>
      </c>
      <c r="H41" s="4">
        <v>20</v>
      </c>
      <c r="I41" s="10">
        <f t="shared" si="7"/>
        <v>2.5</v>
      </c>
      <c r="J41" s="15">
        <v>6.87</v>
      </c>
      <c r="K41" s="8">
        <f t="shared" si="8"/>
        <v>11.040680347826086</v>
      </c>
      <c r="L41" s="3">
        <v>5</v>
      </c>
      <c r="M41" s="5">
        <v>3.1</v>
      </c>
      <c r="N41" s="5">
        <v>3.2</v>
      </c>
      <c r="O41" s="5">
        <v>3.2</v>
      </c>
      <c r="P41" s="8">
        <f t="shared" si="9"/>
        <v>9.5</v>
      </c>
    </row>
    <row r="42" spans="1:16" ht="19.5" customHeight="1">
      <c r="A42" s="38">
        <v>290</v>
      </c>
      <c r="B42" s="39" t="s">
        <v>142</v>
      </c>
      <c r="C42" s="40" t="s">
        <v>22</v>
      </c>
      <c r="D42" s="13">
        <f t="shared" si="5"/>
        <v>36.542573913043476</v>
      </c>
      <c r="E42" s="15">
        <v>7.16</v>
      </c>
      <c r="F42" s="7">
        <f t="shared" si="6"/>
        <v>9.08958052173913</v>
      </c>
      <c r="G42" s="3">
        <v>6</v>
      </c>
      <c r="H42" s="4">
        <v>11</v>
      </c>
      <c r="I42" s="10">
        <f t="shared" si="7"/>
        <v>0</v>
      </c>
      <c r="J42" s="15">
        <v>10.87</v>
      </c>
      <c r="K42" s="8">
        <f t="shared" si="8"/>
        <v>0.8529933913043463</v>
      </c>
      <c r="L42" s="3">
        <v>14</v>
      </c>
      <c r="M42" s="5">
        <v>2.1</v>
      </c>
      <c r="N42" s="5">
        <v>2.5</v>
      </c>
      <c r="O42" s="5">
        <v>2</v>
      </c>
      <c r="P42" s="8">
        <f t="shared" si="9"/>
        <v>6.6</v>
      </c>
    </row>
    <row r="43" spans="1:16" ht="19.5" customHeight="1">
      <c r="A43" s="38">
        <v>288</v>
      </c>
      <c r="B43" s="39" t="s">
        <v>140</v>
      </c>
      <c r="C43" s="40" t="s">
        <v>22</v>
      </c>
      <c r="D43" s="13">
        <f t="shared" si="5"/>
        <v>0</v>
      </c>
      <c r="E43" s="15"/>
      <c r="F43" s="7">
        <f t="shared" si="6"/>
        <v>0</v>
      </c>
      <c r="G43" s="3"/>
      <c r="H43" s="4"/>
      <c r="I43" s="10">
        <f t="shared" si="7"/>
        <v>0</v>
      </c>
      <c r="J43" s="15"/>
      <c r="K43" s="8">
        <f t="shared" si="8"/>
        <v>0</v>
      </c>
      <c r="L43" s="3"/>
      <c r="M43" s="5"/>
      <c r="N43" s="5"/>
      <c r="O43" s="5"/>
      <c r="P43" s="8">
        <f t="shared" si="9"/>
        <v>0</v>
      </c>
    </row>
    <row r="44" spans="1:16" ht="19.5" customHeight="1">
      <c r="A44" s="38">
        <v>289</v>
      </c>
      <c r="B44" s="39" t="s">
        <v>141</v>
      </c>
      <c r="C44" s="40" t="s">
        <v>22</v>
      </c>
      <c r="D44" s="13">
        <f t="shared" si="5"/>
        <v>0</v>
      </c>
      <c r="E44" s="15"/>
      <c r="F44" s="7">
        <f t="shared" si="6"/>
        <v>0</v>
      </c>
      <c r="G44" s="3"/>
      <c r="H44" s="4"/>
      <c r="I44" s="10">
        <f t="shared" si="7"/>
        <v>0</v>
      </c>
      <c r="J44" s="15"/>
      <c r="K44" s="8">
        <f t="shared" si="8"/>
        <v>0</v>
      </c>
      <c r="L44" s="3"/>
      <c r="M44" s="5"/>
      <c r="N44" s="5"/>
      <c r="O44" s="5"/>
      <c r="P44" s="8">
        <f t="shared" si="9"/>
        <v>0</v>
      </c>
    </row>
  </sheetData>
  <mergeCells count="10">
    <mergeCell ref="A1:P1"/>
    <mergeCell ref="A2:P2"/>
    <mergeCell ref="E4:F4"/>
    <mergeCell ref="H4:I4"/>
    <mergeCell ref="J4:K4"/>
    <mergeCell ref="M4:P4"/>
    <mergeCell ref="E24:F24"/>
    <mergeCell ref="H24:I24"/>
    <mergeCell ref="J24:K24"/>
    <mergeCell ref="M24:P24"/>
  </mergeCells>
  <printOptions/>
  <pageMargins left="0.75" right="0.75" top="1" bottom="1" header="0.4921259845" footer="0.4921259845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3" sqref="A3"/>
    </sheetView>
  </sheetViews>
  <sheetFormatPr defaultColWidth="11.421875" defaultRowHeight="19.5" customHeight="1"/>
  <cols>
    <col min="1" max="1" width="5.140625" style="0" bestFit="1" customWidth="1"/>
    <col min="2" max="2" width="26.7109375" style="0" customWidth="1"/>
    <col min="3" max="3" width="5.7109375" style="0" customWidth="1"/>
    <col min="4" max="4" width="8.140625" style="0" bestFit="1" customWidth="1"/>
    <col min="5" max="16" width="5.7109375" style="0" customWidth="1"/>
  </cols>
  <sheetData>
    <row r="1" spans="1:16" ht="20.25">
      <c r="A1" s="101" t="str">
        <f>Deckblatt!A1</f>
        <v>Winterpower I am 24. Januar 2009 in Straubing, Turnhalle St. Josef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">
      <c r="A2" s="111" t="str">
        <f>Deckblatt!A2</f>
        <v>Ergebnisliste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4" spans="1:16" ht="25.5">
      <c r="A4" s="75" t="s">
        <v>33</v>
      </c>
      <c r="B4" s="76">
        <v>13</v>
      </c>
      <c r="C4" s="75" t="s">
        <v>42</v>
      </c>
      <c r="D4" s="76">
        <f>'TN Verein Staffel'!$D$1-B4</f>
        <v>1996</v>
      </c>
      <c r="E4" s="109" t="s">
        <v>2</v>
      </c>
      <c r="F4" s="109"/>
      <c r="G4" s="78" t="s">
        <v>36</v>
      </c>
      <c r="H4" s="110" t="s">
        <v>35</v>
      </c>
      <c r="I4" s="110"/>
      <c r="J4" s="109" t="s">
        <v>7</v>
      </c>
      <c r="K4" s="109"/>
      <c r="L4" s="77" t="s">
        <v>9</v>
      </c>
      <c r="M4" s="109" t="s">
        <v>10</v>
      </c>
      <c r="N4" s="109"/>
      <c r="O4" s="109"/>
      <c r="P4" s="109"/>
    </row>
    <row r="5" spans="1:16" ht="25.5">
      <c r="A5" s="3" t="s">
        <v>0</v>
      </c>
      <c r="B5" s="4" t="s">
        <v>1</v>
      </c>
      <c r="C5" s="19" t="s">
        <v>37</v>
      </c>
      <c r="D5" s="19" t="s">
        <v>39</v>
      </c>
      <c r="E5" s="18" t="s">
        <v>3</v>
      </c>
      <c r="F5" s="18" t="s">
        <v>4</v>
      </c>
      <c r="G5" s="17" t="s">
        <v>38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9.5" customHeight="1">
      <c r="A6" s="38">
        <v>235</v>
      </c>
      <c r="B6" s="39" t="s">
        <v>96</v>
      </c>
      <c r="C6" s="40" t="s">
        <v>54</v>
      </c>
      <c r="D6" s="12">
        <f aca="true" t="shared" si="0" ref="D6:D20">F6+G6+I6+K6+L6+P6</f>
        <v>148.70333634782608</v>
      </c>
      <c r="E6" s="3">
        <v>4.68</v>
      </c>
      <c r="F6" s="7">
        <f aca="true" t="shared" si="1" ref="F6:F22">IF(E6&gt;0,72*(10-E6)*72*1.5*(10-E6)/6900,0)</f>
        <v>31.89557426086957</v>
      </c>
      <c r="G6" s="3">
        <v>18</v>
      </c>
      <c r="H6" s="4">
        <v>52</v>
      </c>
      <c r="I6" s="10">
        <f aca="true" t="shared" si="2" ref="I6:I22">IF(H6&lt;15,0,(H6-15)/2)</f>
        <v>18.5</v>
      </c>
      <c r="J6" s="15">
        <v>4.78</v>
      </c>
      <c r="K6" s="8">
        <f aca="true" t="shared" si="3" ref="K6:K22">IF(J6&gt;0,72*(10-J6)*72*1.5*(10-J6)/6900,0)</f>
        <v>30.707762086956524</v>
      </c>
      <c r="L6" s="3">
        <v>17</v>
      </c>
      <c r="M6" s="5">
        <v>11</v>
      </c>
      <c r="N6" s="5">
        <v>11</v>
      </c>
      <c r="O6" s="5">
        <v>10.6</v>
      </c>
      <c r="P6" s="8">
        <f aca="true" t="shared" si="4" ref="P6:P20">SUM(M6:O6)</f>
        <v>32.6</v>
      </c>
    </row>
    <row r="7" spans="1:16" ht="19.5" customHeight="1">
      <c r="A7" s="38">
        <v>303</v>
      </c>
      <c r="B7" s="59" t="s">
        <v>77</v>
      </c>
      <c r="C7" s="40" t="s">
        <v>78</v>
      </c>
      <c r="D7" s="12">
        <f t="shared" si="0"/>
        <v>132.21243965217394</v>
      </c>
      <c r="E7" s="3">
        <v>4.75</v>
      </c>
      <c r="F7" s="7">
        <f t="shared" si="1"/>
        <v>31.061739130434784</v>
      </c>
      <c r="G7" s="3">
        <v>17</v>
      </c>
      <c r="H7" s="4">
        <v>41</v>
      </c>
      <c r="I7" s="10">
        <f t="shared" si="2"/>
        <v>13</v>
      </c>
      <c r="J7" s="3">
        <v>4.56</v>
      </c>
      <c r="K7" s="8">
        <f t="shared" si="3"/>
        <v>33.350700521739135</v>
      </c>
      <c r="L7" s="3">
        <v>10</v>
      </c>
      <c r="M7" s="5">
        <v>9</v>
      </c>
      <c r="N7" s="5">
        <v>8.8</v>
      </c>
      <c r="O7" s="5">
        <v>10</v>
      </c>
      <c r="P7" s="8">
        <f t="shared" si="4"/>
        <v>27.8</v>
      </c>
    </row>
    <row r="8" spans="1:16" ht="19.5" customHeight="1">
      <c r="A8" s="38">
        <v>234</v>
      </c>
      <c r="B8" s="39" t="s">
        <v>95</v>
      </c>
      <c r="C8" s="40" t="s">
        <v>54</v>
      </c>
      <c r="D8" s="12">
        <f t="shared" si="0"/>
        <v>130.44819617391303</v>
      </c>
      <c r="E8" s="3">
        <v>5.06</v>
      </c>
      <c r="F8" s="7">
        <f t="shared" si="1"/>
        <v>27.50179617391305</v>
      </c>
      <c r="G8" s="3">
        <v>12</v>
      </c>
      <c r="H8" s="4">
        <v>49</v>
      </c>
      <c r="I8" s="10">
        <f t="shared" si="2"/>
        <v>17</v>
      </c>
      <c r="J8" s="3">
        <v>5.4</v>
      </c>
      <c r="K8" s="8">
        <f t="shared" si="3"/>
        <v>23.846399999999996</v>
      </c>
      <c r="L8" s="3">
        <v>17</v>
      </c>
      <c r="M8" s="5">
        <v>11</v>
      </c>
      <c r="N8" s="5">
        <v>11</v>
      </c>
      <c r="O8" s="5">
        <v>11.1</v>
      </c>
      <c r="P8" s="8">
        <f t="shared" si="4"/>
        <v>33.1</v>
      </c>
    </row>
    <row r="9" spans="1:16" ht="19.5" customHeight="1">
      <c r="A9" s="38">
        <v>236</v>
      </c>
      <c r="B9" s="39" t="s">
        <v>97</v>
      </c>
      <c r="C9" s="40" t="s">
        <v>54</v>
      </c>
      <c r="D9" s="12">
        <f t="shared" si="0"/>
        <v>126.99460452173912</v>
      </c>
      <c r="E9" s="3">
        <v>4.91</v>
      </c>
      <c r="F9" s="7">
        <f t="shared" si="1"/>
        <v>29.197302260869566</v>
      </c>
      <c r="G9" s="3">
        <v>15</v>
      </c>
      <c r="H9" s="4">
        <v>48</v>
      </c>
      <c r="I9" s="10">
        <f>IF(H9&lt;15,0,(H9-15)/2)</f>
        <v>16.5</v>
      </c>
      <c r="J9" s="15">
        <v>4.91</v>
      </c>
      <c r="K9" s="8">
        <f t="shared" si="3"/>
        <v>29.197302260869566</v>
      </c>
      <c r="L9" s="3">
        <v>10</v>
      </c>
      <c r="M9" s="5">
        <v>9.3</v>
      </c>
      <c r="N9" s="5">
        <v>9</v>
      </c>
      <c r="O9" s="5">
        <v>8.8</v>
      </c>
      <c r="P9" s="8">
        <f t="shared" si="4"/>
        <v>27.1</v>
      </c>
    </row>
    <row r="10" spans="1:16" ht="19.5" customHeight="1">
      <c r="A10" s="38">
        <v>302</v>
      </c>
      <c r="B10" s="59" t="s">
        <v>76</v>
      </c>
      <c r="C10" s="40" t="s">
        <v>78</v>
      </c>
      <c r="D10" s="12">
        <f>F10+G10+I10+K10+L10+P10</f>
        <v>113.19491895652175</v>
      </c>
      <c r="E10" s="3">
        <v>4.97</v>
      </c>
      <c r="F10" s="7">
        <f t="shared" si="1"/>
        <v>28.513014260869564</v>
      </c>
      <c r="G10" s="3">
        <v>13</v>
      </c>
      <c r="H10" s="4">
        <v>37</v>
      </c>
      <c r="I10" s="10">
        <f t="shared" si="2"/>
        <v>11</v>
      </c>
      <c r="J10" s="3">
        <v>5.18</v>
      </c>
      <c r="K10" s="8">
        <f t="shared" si="3"/>
        <v>26.181904695652175</v>
      </c>
      <c r="L10" s="3">
        <v>10</v>
      </c>
      <c r="M10" s="5">
        <v>8.2</v>
      </c>
      <c r="N10" s="5">
        <v>7.9</v>
      </c>
      <c r="O10" s="5">
        <v>8.4</v>
      </c>
      <c r="P10" s="8">
        <f t="shared" si="4"/>
        <v>24.5</v>
      </c>
    </row>
    <row r="11" spans="1:16" ht="19.5" customHeight="1">
      <c r="A11" s="38">
        <v>301</v>
      </c>
      <c r="B11" s="59" t="s">
        <v>75</v>
      </c>
      <c r="C11" s="40" t="s">
        <v>78</v>
      </c>
      <c r="D11" s="12">
        <f t="shared" si="0"/>
        <v>105.45377669565217</v>
      </c>
      <c r="E11" s="3">
        <v>5.16</v>
      </c>
      <c r="F11" s="7">
        <f t="shared" si="1"/>
        <v>26.399632695652176</v>
      </c>
      <c r="G11" s="3">
        <v>12</v>
      </c>
      <c r="H11" s="4">
        <v>38</v>
      </c>
      <c r="I11" s="10">
        <f t="shared" si="2"/>
        <v>11.5</v>
      </c>
      <c r="J11" s="3">
        <v>4.94</v>
      </c>
      <c r="K11" s="8">
        <f t="shared" si="3"/>
        <v>28.854143999999994</v>
      </c>
      <c r="L11" s="3">
        <v>5</v>
      </c>
      <c r="M11" s="5">
        <v>7.5</v>
      </c>
      <c r="N11" s="5">
        <v>7.2</v>
      </c>
      <c r="O11" s="5">
        <v>7</v>
      </c>
      <c r="P11" s="8">
        <f t="shared" si="4"/>
        <v>21.7</v>
      </c>
    </row>
    <row r="12" spans="1:16" ht="19.5" customHeight="1">
      <c r="A12" s="38">
        <v>250</v>
      </c>
      <c r="B12" s="39" t="s">
        <v>170</v>
      </c>
      <c r="C12" s="40" t="s">
        <v>22</v>
      </c>
      <c r="D12" s="12">
        <f t="shared" si="0"/>
        <v>0</v>
      </c>
      <c r="E12" s="3"/>
      <c r="F12" s="7">
        <f t="shared" si="1"/>
        <v>0</v>
      </c>
      <c r="G12" s="3"/>
      <c r="H12" s="4"/>
      <c r="I12" s="10">
        <f t="shared" si="2"/>
        <v>0</v>
      </c>
      <c r="J12" s="3"/>
      <c r="K12" s="8">
        <f t="shared" si="3"/>
        <v>0</v>
      </c>
      <c r="L12" s="3"/>
      <c r="M12" s="5"/>
      <c r="N12" s="5"/>
      <c r="O12" s="5"/>
      <c r="P12" s="8">
        <f t="shared" si="4"/>
        <v>0</v>
      </c>
    </row>
    <row r="13" spans="1:16" ht="19.5" customHeight="1">
      <c r="A13" s="38">
        <v>251</v>
      </c>
      <c r="B13" s="39" t="s">
        <v>171</v>
      </c>
      <c r="C13" s="40" t="s">
        <v>22</v>
      </c>
      <c r="D13" s="12">
        <f>F13+G13+I13+K13+L13+P13</f>
        <v>0</v>
      </c>
      <c r="E13" s="3"/>
      <c r="F13" s="7">
        <f t="shared" si="1"/>
        <v>0</v>
      </c>
      <c r="G13" s="3"/>
      <c r="H13" s="4"/>
      <c r="I13" s="10">
        <f t="shared" si="2"/>
        <v>0</v>
      </c>
      <c r="J13" s="3"/>
      <c r="K13" s="8">
        <f t="shared" si="3"/>
        <v>0</v>
      </c>
      <c r="L13" s="3"/>
      <c r="M13" s="5"/>
      <c r="N13" s="5"/>
      <c r="O13" s="5"/>
      <c r="P13" s="8">
        <f>SUM(M13:O13)</f>
        <v>0</v>
      </c>
    </row>
    <row r="14" spans="1:16" ht="19.5" customHeight="1">
      <c r="A14" s="38">
        <v>310</v>
      </c>
      <c r="B14" s="61" t="s">
        <v>104</v>
      </c>
      <c r="C14" s="62" t="s">
        <v>16</v>
      </c>
      <c r="D14" s="12">
        <f t="shared" si="0"/>
        <v>0</v>
      </c>
      <c r="E14" s="3"/>
      <c r="F14" s="7">
        <f t="shared" si="1"/>
        <v>0</v>
      </c>
      <c r="G14" s="3"/>
      <c r="H14" s="4"/>
      <c r="I14" s="10">
        <f t="shared" si="2"/>
        <v>0</v>
      </c>
      <c r="J14" s="3"/>
      <c r="K14" s="8">
        <f t="shared" si="3"/>
        <v>0</v>
      </c>
      <c r="L14" s="3"/>
      <c r="M14" s="5"/>
      <c r="N14" s="5"/>
      <c r="O14" s="5"/>
      <c r="P14" s="8">
        <f t="shared" si="4"/>
        <v>0</v>
      </c>
    </row>
    <row r="15" spans="1:16" ht="19.5" customHeight="1">
      <c r="A15" s="3"/>
      <c r="B15" s="4"/>
      <c r="C15" s="3"/>
      <c r="D15" s="12">
        <f t="shared" si="0"/>
        <v>0</v>
      </c>
      <c r="E15" s="3"/>
      <c r="F15" s="7">
        <f t="shared" si="1"/>
        <v>0</v>
      </c>
      <c r="G15" s="3"/>
      <c r="H15" s="4"/>
      <c r="I15" s="10">
        <f t="shared" si="2"/>
        <v>0</v>
      </c>
      <c r="J15" s="3"/>
      <c r="K15" s="8">
        <f t="shared" si="3"/>
        <v>0</v>
      </c>
      <c r="L15" s="3"/>
      <c r="M15" s="5"/>
      <c r="N15" s="5"/>
      <c r="O15" s="5"/>
      <c r="P15" s="8">
        <f t="shared" si="4"/>
        <v>0</v>
      </c>
    </row>
    <row r="16" spans="1:16" ht="19.5" customHeight="1">
      <c r="A16" s="3"/>
      <c r="B16" s="4"/>
      <c r="C16" s="3"/>
      <c r="D16" s="12">
        <f t="shared" si="0"/>
        <v>0</v>
      </c>
      <c r="E16" s="3"/>
      <c r="F16" s="7">
        <f t="shared" si="1"/>
        <v>0</v>
      </c>
      <c r="G16" s="3"/>
      <c r="H16" s="4"/>
      <c r="I16" s="10">
        <f t="shared" si="2"/>
        <v>0</v>
      </c>
      <c r="J16" s="15"/>
      <c r="K16" s="8">
        <f t="shared" si="3"/>
        <v>0</v>
      </c>
      <c r="L16" s="3"/>
      <c r="M16" s="5"/>
      <c r="N16" s="5"/>
      <c r="O16" s="5"/>
      <c r="P16" s="8">
        <f t="shared" si="4"/>
        <v>0</v>
      </c>
    </row>
    <row r="17" spans="1:16" ht="19.5" customHeight="1">
      <c r="A17" s="3"/>
      <c r="B17" s="4"/>
      <c r="C17" s="3"/>
      <c r="D17" s="12">
        <f t="shared" si="0"/>
        <v>0</v>
      </c>
      <c r="E17" s="3"/>
      <c r="F17" s="7">
        <f t="shared" si="1"/>
        <v>0</v>
      </c>
      <c r="G17" s="3"/>
      <c r="H17" s="4"/>
      <c r="I17" s="10">
        <f t="shared" si="2"/>
        <v>0</v>
      </c>
      <c r="J17" s="3"/>
      <c r="K17" s="8">
        <f t="shared" si="3"/>
        <v>0</v>
      </c>
      <c r="L17" s="3"/>
      <c r="M17" s="5"/>
      <c r="N17" s="5"/>
      <c r="O17" s="5"/>
      <c r="P17" s="8">
        <f t="shared" si="4"/>
        <v>0</v>
      </c>
    </row>
    <row r="18" spans="1:16" ht="19.5" customHeight="1">
      <c r="A18" s="3"/>
      <c r="B18" s="4"/>
      <c r="C18" s="3"/>
      <c r="D18" s="12">
        <f t="shared" si="0"/>
        <v>0</v>
      </c>
      <c r="E18" s="3"/>
      <c r="F18" s="7">
        <f t="shared" si="1"/>
        <v>0</v>
      </c>
      <c r="G18" s="3"/>
      <c r="H18" s="4"/>
      <c r="I18" s="10">
        <f t="shared" si="2"/>
        <v>0</v>
      </c>
      <c r="J18" s="3"/>
      <c r="K18" s="8">
        <f t="shared" si="3"/>
        <v>0</v>
      </c>
      <c r="L18" s="3"/>
      <c r="M18" s="5"/>
      <c r="N18" s="5"/>
      <c r="O18" s="5"/>
      <c r="P18" s="8">
        <f t="shared" si="4"/>
        <v>0</v>
      </c>
    </row>
    <row r="19" spans="1:16" ht="19.5" customHeight="1">
      <c r="A19" s="3"/>
      <c r="B19" s="4"/>
      <c r="C19" s="3"/>
      <c r="D19" s="12">
        <f t="shared" si="0"/>
        <v>0</v>
      </c>
      <c r="E19" s="3"/>
      <c r="F19" s="7">
        <f t="shared" si="1"/>
        <v>0</v>
      </c>
      <c r="G19" s="3"/>
      <c r="H19" s="4"/>
      <c r="I19" s="10">
        <f t="shared" si="2"/>
        <v>0</v>
      </c>
      <c r="J19" s="3"/>
      <c r="K19" s="8">
        <f t="shared" si="3"/>
        <v>0</v>
      </c>
      <c r="L19" s="3"/>
      <c r="M19" s="5"/>
      <c r="N19" s="5"/>
      <c r="O19" s="5"/>
      <c r="P19" s="8">
        <f t="shared" si="4"/>
        <v>0</v>
      </c>
    </row>
    <row r="20" spans="1:16" ht="19.5" customHeight="1">
      <c r="A20" s="3"/>
      <c r="B20" s="4"/>
      <c r="C20" s="3"/>
      <c r="D20" s="12">
        <f t="shared" si="0"/>
        <v>0</v>
      </c>
      <c r="E20" s="3"/>
      <c r="F20" s="7">
        <f t="shared" si="1"/>
        <v>0</v>
      </c>
      <c r="G20" s="3"/>
      <c r="H20" s="4"/>
      <c r="I20" s="10">
        <f t="shared" si="2"/>
        <v>0</v>
      </c>
      <c r="J20" s="3"/>
      <c r="K20" s="8">
        <f t="shared" si="3"/>
        <v>0</v>
      </c>
      <c r="L20" s="3"/>
      <c r="M20" s="5"/>
      <c r="N20" s="5"/>
      <c r="O20" s="5"/>
      <c r="P20" s="8">
        <f t="shared" si="4"/>
        <v>0</v>
      </c>
    </row>
    <row r="21" spans="1:16" ht="19.5" customHeight="1">
      <c r="A21" s="3"/>
      <c r="B21" s="4"/>
      <c r="C21" s="3"/>
      <c r="D21" s="12">
        <f>F21+G21+I21+K21+L21+P21</f>
        <v>0</v>
      </c>
      <c r="E21" s="3"/>
      <c r="F21" s="7">
        <f t="shared" si="1"/>
        <v>0</v>
      </c>
      <c r="G21" s="3"/>
      <c r="H21" s="4"/>
      <c r="I21" s="10">
        <f t="shared" si="2"/>
        <v>0</v>
      </c>
      <c r="J21" s="3"/>
      <c r="K21" s="8">
        <f t="shared" si="3"/>
        <v>0</v>
      </c>
      <c r="L21" s="3"/>
      <c r="M21" s="5"/>
      <c r="N21" s="5"/>
      <c r="O21" s="5"/>
      <c r="P21" s="8">
        <f>SUM(M21:O21)</f>
        <v>0</v>
      </c>
    </row>
    <row r="22" spans="1:16" ht="19.5" customHeight="1">
      <c r="A22" s="3"/>
      <c r="B22" s="4"/>
      <c r="C22" s="3"/>
      <c r="D22" s="12">
        <f>F22+G22+I22+K22+L22+P22</f>
        <v>0</v>
      </c>
      <c r="E22" s="3"/>
      <c r="F22" s="7">
        <f t="shared" si="1"/>
        <v>0</v>
      </c>
      <c r="G22" s="3"/>
      <c r="H22" s="4"/>
      <c r="I22" s="10">
        <f t="shared" si="2"/>
        <v>0</v>
      </c>
      <c r="J22" s="3"/>
      <c r="K22" s="8">
        <f t="shared" si="3"/>
        <v>0</v>
      </c>
      <c r="L22" s="3"/>
      <c r="M22" s="5"/>
      <c r="N22" s="5"/>
      <c r="O22" s="5"/>
      <c r="P22" s="8">
        <f>SUM(M22:O22)</f>
        <v>0</v>
      </c>
    </row>
    <row r="24" ht="19.5" customHeight="1">
      <c r="B24" s="2"/>
    </row>
    <row r="25" spans="1:16" ht="25.5">
      <c r="A25" s="75" t="s">
        <v>33</v>
      </c>
      <c r="B25" s="76">
        <v>12</v>
      </c>
      <c r="C25" s="75" t="s">
        <v>42</v>
      </c>
      <c r="D25" s="76">
        <f>'TN Verein Staffel'!$D$1-B25</f>
        <v>1997</v>
      </c>
      <c r="E25" s="109" t="s">
        <v>2</v>
      </c>
      <c r="F25" s="109"/>
      <c r="G25" s="78" t="s">
        <v>36</v>
      </c>
      <c r="H25" s="110" t="s">
        <v>35</v>
      </c>
      <c r="I25" s="110"/>
      <c r="J25" s="109" t="s">
        <v>7</v>
      </c>
      <c r="K25" s="109"/>
      <c r="L25" s="77" t="s">
        <v>9</v>
      </c>
      <c r="M25" s="109" t="s">
        <v>10</v>
      </c>
      <c r="N25" s="109"/>
      <c r="O25" s="109"/>
      <c r="P25" s="109"/>
    </row>
    <row r="26" spans="1:16" ht="25.5">
      <c r="A26" s="3" t="s">
        <v>0</v>
      </c>
      <c r="B26" s="4" t="s">
        <v>1</v>
      </c>
      <c r="C26" s="19" t="s">
        <v>37</v>
      </c>
      <c r="D26" s="19" t="s">
        <v>39</v>
      </c>
      <c r="E26" s="18" t="s">
        <v>3</v>
      </c>
      <c r="F26" s="18" t="s">
        <v>4</v>
      </c>
      <c r="G26" s="17" t="s">
        <v>38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9.5" customHeight="1">
      <c r="A27" s="38">
        <v>239</v>
      </c>
      <c r="B27" s="39" t="s">
        <v>93</v>
      </c>
      <c r="C27" s="40" t="s">
        <v>54</v>
      </c>
      <c r="D27" s="12">
        <f aca="true" t="shared" si="5" ref="D27:D41">F27+G27+I27+K27+L27+P27</f>
        <v>146.86127721739132</v>
      </c>
      <c r="E27" s="3">
        <v>4.47</v>
      </c>
      <c r="F27" s="7">
        <f aca="true" t="shared" si="6" ref="F27:F41">IF(E27&gt;0,72*(10-E27)*72*1.5*(10-E27)/6900,0)</f>
        <v>34.463344695652175</v>
      </c>
      <c r="G27" s="3">
        <v>21</v>
      </c>
      <c r="H27" s="4">
        <v>55</v>
      </c>
      <c r="I27" s="10">
        <f>IF(H27&lt;15,0,(H27-15)/2)</f>
        <v>20</v>
      </c>
      <c r="J27" s="3">
        <v>4.63</v>
      </c>
      <c r="K27" s="8">
        <f aca="true" t="shared" si="7" ref="K27:K41">IF(J27&gt;0,72*(10-J27)*72*1.5*(10-J27)/6900,0)</f>
        <v>32.49793252173913</v>
      </c>
      <c r="L27" s="3">
        <v>7</v>
      </c>
      <c r="M27" s="5">
        <v>11</v>
      </c>
      <c r="N27" s="4">
        <v>10.6</v>
      </c>
      <c r="O27" s="4">
        <v>10.3</v>
      </c>
      <c r="P27" s="8">
        <f aca="true" t="shared" si="8" ref="P27:P41">SUM(M27:O27)</f>
        <v>31.900000000000002</v>
      </c>
    </row>
    <row r="28" spans="1:16" ht="19.5" customHeight="1">
      <c r="A28" s="38">
        <v>240</v>
      </c>
      <c r="B28" s="39" t="s">
        <v>94</v>
      </c>
      <c r="C28" s="40" t="s">
        <v>54</v>
      </c>
      <c r="D28" s="12">
        <f>F28+G28+I28+K28+L28+P28</f>
        <v>144.94782608695652</v>
      </c>
      <c r="E28" s="3">
        <v>5</v>
      </c>
      <c r="F28" s="7">
        <f t="shared" si="6"/>
        <v>28.17391304347826</v>
      </c>
      <c r="G28" s="3">
        <v>19</v>
      </c>
      <c r="H28" s="4">
        <v>50</v>
      </c>
      <c r="I28" s="10">
        <f aca="true" t="shared" si="9" ref="I28:I44">IF(H28&lt;15,0,(H28-15)/2)</f>
        <v>17.5</v>
      </c>
      <c r="J28" s="3">
        <v>5</v>
      </c>
      <c r="K28" s="8">
        <f t="shared" si="7"/>
        <v>28.17391304347826</v>
      </c>
      <c r="L28" s="3">
        <v>19</v>
      </c>
      <c r="M28" s="5">
        <v>10.8</v>
      </c>
      <c r="N28" s="4">
        <v>10.3</v>
      </c>
      <c r="O28" s="4">
        <v>12</v>
      </c>
      <c r="P28" s="8">
        <f>SUM(M28:O28)</f>
        <v>33.1</v>
      </c>
    </row>
    <row r="29" spans="1:16" ht="19.5" customHeight="1">
      <c r="A29" s="38">
        <v>256</v>
      </c>
      <c r="B29" s="39" t="s">
        <v>169</v>
      </c>
      <c r="C29" s="40" t="s">
        <v>22</v>
      </c>
      <c r="D29" s="12">
        <f t="shared" si="5"/>
        <v>135.65358608695652</v>
      </c>
      <c r="E29" s="3">
        <v>4.66</v>
      </c>
      <c r="F29" s="7">
        <f t="shared" si="6"/>
        <v>32.13584139130435</v>
      </c>
      <c r="G29" s="3">
        <v>16</v>
      </c>
      <c r="H29" s="4">
        <v>45</v>
      </c>
      <c r="I29" s="10">
        <f t="shared" si="9"/>
        <v>15</v>
      </c>
      <c r="J29" s="3">
        <v>4.72</v>
      </c>
      <c r="K29" s="8">
        <f t="shared" si="7"/>
        <v>31.417744695652175</v>
      </c>
      <c r="L29" s="3">
        <v>12</v>
      </c>
      <c r="M29" s="5">
        <v>9.8</v>
      </c>
      <c r="N29" s="4">
        <v>10.2</v>
      </c>
      <c r="O29" s="4">
        <v>9.1</v>
      </c>
      <c r="P29" s="8">
        <f t="shared" si="8"/>
        <v>29.1</v>
      </c>
    </row>
    <row r="30" spans="1:16" ht="19.5" customHeight="1">
      <c r="A30" s="38">
        <v>333</v>
      </c>
      <c r="B30" s="39" t="s">
        <v>118</v>
      </c>
      <c r="C30" s="40" t="s">
        <v>21</v>
      </c>
      <c r="D30" s="12">
        <f t="shared" si="5"/>
        <v>123.71185252173913</v>
      </c>
      <c r="E30" s="3">
        <v>4.8</v>
      </c>
      <c r="F30" s="7">
        <f t="shared" si="6"/>
        <v>30.47290434782609</v>
      </c>
      <c r="G30" s="3">
        <v>18</v>
      </c>
      <c r="H30" s="4">
        <v>47</v>
      </c>
      <c r="I30" s="10">
        <f t="shared" si="9"/>
        <v>16</v>
      </c>
      <c r="J30" s="3">
        <v>4.82</v>
      </c>
      <c r="K30" s="8">
        <f t="shared" si="7"/>
        <v>30.23894817391304</v>
      </c>
      <c r="L30" s="3">
        <v>0</v>
      </c>
      <c r="M30" s="5">
        <v>9.7</v>
      </c>
      <c r="N30" s="4">
        <v>10.3</v>
      </c>
      <c r="O30" s="4">
        <v>9</v>
      </c>
      <c r="P30" s="8">
        <f t="shared" si="8"/>
        <v>29</v>
      </c>
    </row>
    <row r="31" spans="1:16" ht="19.5" customHeight="1">
      <c r="A31" s="38">
        <v>238</v>
      </c>
      <c r="B31" s="39" t="s">
        <v>92</v>
      </c>
      <c r="C31" s="40" t="s">
        <v>54</v>
      </c>
      <c r="D31" s="12">
        <f t="shared" si="5"/>
        <v>110.76023373913043</v>
      </c>
      <c r="E31" s="3">
        <v>4.72</v>
      </c>
      <c r="F31" s="7">
        <f t="shared" si="6"/>
        <v>31.417744695652175</v>
      </c>
      <c r="G31" s="3">
        <v>15</v>
      </c>
      <c r="H31" s="4">
        <v>47</v>
      </c>
      <c r="I31" s="10">
        <f t="shared" si="9"/>
        <v>16</v>
      </c>
      <c r="J31" s="3">
        <v>4.88</v>
      </c>
      <c r="K31" s="8">
        <f t="shared" si="7"/>
        <v>29.54248904347826</v>
      </c>
      <c r="L31" s="3">
        <v>0</v>
      </c>
      <c r="M31" s="5">
        <v>6.9</v>
      </c>
      <c r="N31" s="4">
        <v>6.1</v>
      </c>
      <c r="O31" s="4">
        <v>5.8</v>
      </c>
      <c r="P31" s="8">
        <f t="shared" si="8"/>
        <v>18.8</v>
      </c>
    </row>
    <row r="32" spans="1:16" ht="19.5" customHeight="1">
      <c r="A32" s="38">
        <v>311</v>
      </c>
      <c r="B32" s="61" t="s">
        <v>105</v>
      </c>
      <c r="C32" s="62" t="s">
        <v>16</v>
      </c>
      <c r="D32" s="12">
        <f t="shared" si="5"/>
        <v>0</v>
      </c>
      <c r="E32" s="3"/>
      <c r="F32" s="7">
        <f t="shared" si="6"/>
        <v>0</v>
      </c>
      <c r="G32" s="3"/>
      <c r="H32" s="4"/>
      <c r="I32" s="10">
        <f t="shared" si="9"/>
        <v>0</v>
      </c>
      <c r="J32" s="3"/>
      <c r="K32" s="8">
        <f t="shared" si="7"/>
        <v>0</v>
      </c>
      <c r="L32" s="3"/>
      <c r="M32" s="5"/>
      <c r="N32" s="4"/>
      <c r="O32" s="4"/>
      <c r="P32" s="8">
        <f t="shared" si="8"/>
        <v>0</v>
      </c>
    </row>
    <row r="33" spans="1:16" ht="19.5" customHeight="1">
      <c r="A33" s="3"/>
      <c r="B33" s="20"/>
      <c r="C33" s="3"/>
      <c r="D33" s="12">
        <f t="shared" si="5"/>
        <v>0</v>
      </c>
      <c r="E33" s="3"/>
      <c r="F33" s="7">
        <f t="shared" si="6"/>
        <v>0</v>
      </c>
      <c r="G33" s="3"/>
      <c r="H33" s="4"/>
      <c r="I33" s="10">
        <f t="shared" si="9"/>
        <v>0</v>
      </c>
      <c r="J33" s="3"/>
      <c r="K33" s="8">
        <f t="shared" si="7"/>
        <v>0</v>
      </c>
      <c r="L33" s="3"/>
      <c r="M33" s="5"/>
      <c r="N33" s="4"/>
      <c r="O33" s="4"/>
      <c r="P33" s="8">
        <f t="shared" si="8"/>
        <v>0</v>
      </c>
    </row>
    <row r="34" spans="1:16" ht="19.5" customHeight="1">
      <c r="A34" s="3"/>
      <c r="B34" s="4"/>
      <c r="C34" s="3"/>
      <c r="D34" s="12">
        <f t="shared" si="5"/>
        <v>0</v>
      </c>
      <c r="E34" s="3"/>
      <c r="F34" s="7">
        <f t="shared" si="6"/>
        <v>0</v>
      </c>
      <c r="G34" s="3"/>
      <c r="H34" s="4"/>
      <c r="I34" s="10">
        <f>IF(H34&lt;15,0,(H34-15)/2)</f>
        <v>0</v>
      </c>
      <c r="J34" s="3"/>
      <c r="K34" s="8">
        <f t="shared" si="7"/>
        <v>0</v>
      </c>
      <c r="L34" s="3"/>
      <c r="M34" s="5"/>
      <c r="N34" s="4"/>
      <c r="O34" s="4"/>
      <c r="P34" s="8">
        <f t="shared" si="8"/>
        <v>0</v>
      </c>
    </row>
    <row r="35" spans="1:16" ht="19.5" customHeight="1">
      <c r="A35" s="3"/>
      <c r="B35" s="4"/>
      <c r="C35" s="3"/>
      <c r="D35" s="12">
        <f t="shared" si="5"/>
        <v>0</v>
      </c>
      <c r="E35" s="3"/>
      <c r="F35" s="7">
        <f t="shared" si="6"/>
        <v>0</v>
      </c>
      <c r="G35" s="3"/>
      <c r="H35" s="4"/>
      <c r="I35" s="10">
        <f t="shared" si="9"/>
        <v>0</v>
      </c>
      <c r="J35" s="3"/>
      <c r="K35" s="8">
        <f t="shared" si="7"/>
        <v>0</v>
      </c>
      <c r="L35" s="3"/>
      <c r="M35" s="5"/>
      <c r="N35" s="4"/>
      <c r="O35" s="4"/>
      <c r="P35" s="8">
        <f t="shared" si="8"/>
        <v>0</v>
      </c>
    </row>
    <row r="36" spans="1:16" ht="19.5" customHeight="1">
      <c r="A36" s="3"/>
      <c r="B36" s="4"/>
      <c r="C36" s="3"/>
      <c r="D36" s="12">
        <f t="shared" si="5"/>
        <v>0</v>
      </c>
      <c r="E36" s="3"/>
      <c r="F36" s="7">
        <f t="shared" si="6"/>
        <v>0</v>
      </c>
      <c r="G36" s="3"/>
      <c r="H36" s="4"/>
      <c r="I36" s="10">
        <f t="shared" si="9"/>
        <v>0</v>
      </c>
      <c r="J36" s="3"/>
      <c r="K36" s="8">
        <f t="shared" si="7"/>
        <v>0</v>
      </c>
      <c r="L36" s="3"/>
      <c r="M36" s="5"/>
      <c r="N36" s="4"/>
      <c r="O36" s="4"/>
      <c r="P36" s="8">
        <f t="shared" si="8"/>
        <v>0</v>
      </c>
    </row>
    <row r="37" spans="1:16" ht="19.5" customHeight="1">
      <c r="A37" s="3"/>
      <c r="B37" s="4"/>
      <c r="C37" s="3"/>
      <c r="D37" s="12">
        <f t="shared" si="5"/>
        <v>0</v>
      </c>
      <c r="E37" s="3"/>
      <c r="F37" s="7">
        <f t="shared" si="6"/>
        <v>0</v>
      </c>
      <c r="G37" s="3"/>
      <c r="H37" s="4"/>
      <c r="I37" s="10">
        <f t="shared" si="9"/>
        <v>0</v>
      </c>
      <c r="J37" s="3"/>
      <c r="K37" s="8">
        <f t="shared" si="7"/>
        <v>0</v>
      </c>
      <c r="L37" s="3"/>
      <c r="M37" s="5"/>
      <c r="N37" s="4"/>
      <c r="O37" s="4"/>
      <c r="P37" s="8">
        <f t="shared" si="8"/>
        <v>0</v>
      </c>
    </row>
    <row r="38" spans="1:16" ht="19.5" customHeight="1">
      <c r="A38" s="3"/>
      <c r="B38" s="4"/>
      <c r="C38" s="3"/>
      <c r="D38" s="12">
        <f t="shared" si="5"/>
        <v>0</v>
      </c>
      <c r="E38" s="3"/>
      <c r="F38" s="7">
        <f t="shared" si="6"/>
        <v>0</v>
      </c>
      <c r="G38" s="3"/>
      <c r="H38" s="4"/>
      <c r="I38" s="10">
        <f t="shared" si="9"/>
        <v>0</v>
      </c>
      <c r="J38" s="3"/>
      <c r="K38" s="8">
        <f t="shared" si="7"/>
        <v>0</v>
      </c>
      <c r="L38" s="3"/>
      <c r="M38" s="5"/>
      <c r="N38" s="4"/>
      <c r="O38" s="4"/>
      <c r="P38" s="8">
        <f t="shared" si="8"/>
        <v>0</v>
      </c>
    </row>
    <row r="39" spans="1:16" ht="19.5" customHeight="1">
      <c r="A39" s="3"/>
      <c r="B39" s="4"/>
      <c r="C39" s="3"/>
      <c r="D39" s="12">
        <f t="shared" si="5"/>
        <v>0</v>
      </c>
      <c r="E39" s="3"/>
      <c r="F39" s="7">
        <f t="shared" si="6"/>
        <v>0</v>
      </c>
      <c r="G39" s="3"/>
      <c r="H39" s="4"/>
      <c r="I39" s="10">
        <f t="shared" si="9"/>
        <v>0</v>
      </c>
      <c r="J39" s="3"/>
      <c r="K39" s="8">
        <f t="shared" si="7"/>
        <v>0</v>
      </c>
      <c r="L39" s="3"/>
      <c r="M39" s="5"/>
      <c r="N39" s="4"/>
      <c r="O39" s="4"/>
      <c r="P39" s="8">
        <f t="shared" si="8"/>
        <v>0</v>
      </c>
    </row>
    <row r="40" spans="1:16" ht="19.5" customHeight="1">
      <c r="A40" s="3"/>
      <c r="B40" s="4"/>
      <c r="C40" s="3"/>
      <c r="D40" s="12">
        <f t="shared" si="5"/>
        <v>0</v>
      </c>
      <c r="E40" s="3"/>
      <c r="F40" s="7">
        <f t="shared" si="6"/>
        <v>0</v>
      </c>
      <c r="G40" s="3"/>
      <c r="H40" s="4"/>
      <c r="I40" s="10">
        <f t="shared" si="9"/>
        <v>0</v>
      </c>
      <c r="J40" s="3"/>
      <c r="K40" s="8">
        <f t="shared" si="7"/>
        <v>0</v>
      </c>
      <c r="L40" s="3"/>
      <c r="M40" s="5"/>
      <c r="N40" s="4"/>
      <c r="O40" s="4"/>
      <c r="P40" s="8">
        <f t="shared" si="8"/>
        <v>0</v>
      </c>
    </row>
    <row r="41" spans="1:16" ht="19.5" customHeight="1">
      <c r="A41" s="3"/>
      <c r="B41" s="4"/>
      <c r="C41" s="3"/>
      <c r="D41" s="12">
        <f t="shared" si="5"/>
        <v>0</v>
      </c>
      <c r="E41" s="3"/>
      <c r="F41" s="7">
        <f t="shared" si="6"/>
        <v>0</v>
      </c>
      <c r="G41" s="3"/>
      <c r="H41" s="4"/>
      <c r="I41" s="10">
        <f t="shared" si="9"/>
        <v>0</v>
      </c>
      <c r="J41" s="3"/>
      <c r="K41" s="8">
        <f t="shared" si="7"/>
        <v>0</v>
      </c>
      <c r="L41" s="3"/>
      <c r="M41" s="5"/>
      <c r="N41" s="4"/>
      <c r="O41" s="4"/>
      <c r="P41" s="8">
        <f t="shared" si="8"/>
        <v>0</v>
      </c>
    </row>
    <row r="42" spans="1:16" ht="19.5" customHeight="1">
      <c r="A42" s="3"/>
      <c r="B42" s="4"/>
      <c r="C42" s="3"/>
      <c r="D42" s="12">
        <f>F42+G42+I42+K42+L42+P42</f>
        <v>0</v>
      </c>
      <c r="E42" s="3"/>
      <c r="F42" s="7">
        <f>IF(E42&gt;0,72*(10-E42)*72*1.5*(10-E42)/6900,0)</f>
        <v>0</v>
      </c>
      <c r="G42" s="3"/>
      <c r="H42" s="4"/>
      <c r="I42" s="10">
        <f t="shared" si="9"/>
        <v>0</v>
      </c>
      <c r="J42" s="3"/>
      <c r="K42" s="8">
        <f>IF(J42&gt;0,72*(10-J42)*72*1.5*(10-J42)/6900,0)</f>
        <v>0</v>
      </c>
      <c r="L42" s="3"/>
      <c r="M42" s="5"/>
      <c r="N42" s="4"/>
      <c r="O42" s="4"/>
      <c r="P42" s="8">
        <f>SUM(M42:O42)</f>
        <v>0</v>
      </c>
    </row>
    <row r="43" spans="1:16" ht="19.5" customHeight="1">
      <c r="A43" s="3"/>
      <c r="B43" s="4"/>
      <c r="C43" s="3"/>
      <c r="D43" s="12">
        <f>F43+G43+I43+K43+L43+P43</f>
        <v>0</v>
      </c>
      <c r="E43" s="3"/>
      <c r="F43" s="7">
        <f>IF(E43&gt;0,72*(10-E43)*72*1.5*(10-E43)/6900,0)</f>
        <v>0</v>
      </c>
      <c r="G43" s="3"/>
      <c r="H43" s="4"/>
      <c r="I43" s="10">
        <f t="shared" si="9"/>
        <v>0</v>
      </c>
      <c r="J43" s="3"/>
      <c r="K43" s="8">
        <f>IF(J43&gt;0,72*(10-J43)*72*1.5*(10-J43)/6900,0)</f>
        <v>0</v>
      </c>
      <c r="L43" s="3"/>
      <c r="M43" s="5"/>
      <c r="N43" s="4"/>
      <c r="O43" s="4"/>
      <c r="P43" s="8">
        <f>SUM(M43:O43)</f>
        <v>0</v>
      </c>
    </row>
    <row r="44" spans="1:16" ht="19.5" customHeight="1">
      <c r="A44" s="3"/>
      <c r="B44" s="4"/>
      <c r="C44" s="3"/>
      <c r="D44" s="12">
        <f>F44+G44+I44+K44+L44+P44</f>
        <v>0</v>
      </c>
      <c r="E44" s="3"/>
      <c r="F44" s="7">
        <f>IF(E44&gt;0,72*(10-E44)*72*1.5*(10-E44)/6900,0)</f>
        <v>0</v>
      </c>
      <c r="G44" s="3"/>
      <c r="H44" s="4"/>
      <c r="I44" s="10">
        <f t="shared" si="9"/>
        <v>0</v>
      </c>
      <c r="J44" s="3"/>
      <c r="K44" s="8">
        <f>IF(J44&gt;0,72*(10-J44)*72*1.5*(10-J44)/6900,0)</f>
        <v>0</v>
      </c>
      <c r="L44" s="3"/>
      <c r="M44" s="5"/>
      <c r="N44" s="4"/>
      <c r="O44" s="4"/>
      <c r="P44" s="8">
        <f>SUM(M44:O44)</f>
        <v>0</v>
      </c>
    </row>
  </sheetData>
  <mergeCells count="10">
    <mergeCell ref="A1:P1"/>
    <mergeCell ref="A2:P2"/>
    <mergeCell ref="E4:F4"/>
    <mergeCell ref="H4:I4"/>
    <mergeCell ref="J4:K4"/>
    <mergeCell ref="M4:P4"/>
    <mergeCell ref="E25:F25"/>
    <mergeCell ref="H25:I25"/>
    <mergeCell ref="J25:K25"/>
    <mergeCell ref="M25:P25"/>
  </mergeCells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3" sqref="A3"/>
    </sheetView>
  </sheetViews>
  <sheetFormatPr defaultColWidth="11.421875" defaultRowHeight="19.5" customHeight="1"/>
  <cols>
    <col min="1" max="1" width="5.140625" style="0" bestFit="1" customWidth="1"/>
    <col min="2" max="2" width="26.7109375" style="0" customWidth="1"/>
    <col min="3" max="3" width="5.7109375" style="0" customWidth="1"/>
    <col min="4" max="4" width="8.140625" style="0" bestFit="1" customWidth="1"/>
    <col min="5" max="16" width="5.7109375" style="0" customWidth="1"/>
  </cols>
  <sheetData>
    <row r="1" spans="1:16" ht="20.25">
      <c r="A1" s="101" t="str">
        <f>Deckblatt!A1</f>
        <v>Winterpower I am 24. Januar 2009 in Straubing, Turnhalle St. Josef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">
      <c r="A2" s="111" t="str">
        <f>Deckblatt!A2</f>
        <v>Ergebnisliste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4" spans="1:16" ht="25.5">
      <c r="A4" s="75" t="s">
        <v>33</v>
      </c>
      <c r="B4" s="76">
        <v>11</v>
      </c>
      <c r="C4" s="75" t="s">
        <v>42</v>
      </c>
      <c r="D4" s="76">
        <f>'TN Verein Staffel'!$D$1-B4</f>
        <v>1998</v>
      </c>
      <c r="E4" s="109" t="s">
        <v>2</v>
      </c>
      <c r="F4" s="109"/>
      <c r="G4" s="78" t="s">
        <v>36</v>
      </c>
      <c r="H4" s="110" t="s">
        <v>35</v>
      </c>
      <c r="I4" s="110"/>
      <c r="J4" s="109" t="s">
        <v>7</v>
      </c>
      <c r="K4" s="109"/>
      <c r="L4" s="77" t="s">
        <v>9</v>
      </c>
      <c r="M4" s="109" t="s">
        <v>10</v>
      </c>
      <c r="N4" s="109"/>
      <c r="O4" s="109"/>
      <c r="P4" s="109"/>
    </row>
    <row r="5" spans="1:16" ht="25.5">
      <c r="A5" s="3" t="s">
        <v>0</v>
      </c>
      <c r="B5" s="4" t="s">
        <v>1</v>
      </c>
      <c r="C5" s="19" t="s">
        <v>37</v>
      </c>
      <c r="D5" s="19" t="s">
        <v>39</v>
      </c>
      <c r="E5" s="18" t="s">
        <v>3</v>
      </c>
      <c r="F5" s="18" t="s">
        <v>4</v>
      </c>
      <c r="G5" s="17" t="s">
        <v>38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9.5" customHeight="1">
      <c r="A6" s="38">
        <v>266</v>
      </c>
      <c r="B6" s="39" t="s">
        <v>164</v>
      </c>
      <c r="C6" s="40" t="s">
        <v>22</v>
      </c>
      <c r="D6" s="11">
        <f aca="true" t="shared" si="0" ref="D6:D20">F6+G6+I6+K6+L6+P6</f>
        <v>148.68600904347826</v>
      </c>
      <c r="E6" s="3">
        <v>4.5</v>
      </c>
      <c r="F6" s="7">
        <f aca="true" t="shared" si="1" ref="F6:F22">IF(E6&gt;0,72*(10-E6)*72*1.5*(10-E6)/6900,0)</f>
        <v>34.090434782608696</v>
      </c>
      <c r="G6" s="3">
        <v>28</v>
      </c>
      <c r="H6" s="4">
        <v>49</v>
      </c>
      <c r="I6" s="10">
        <f aca="true" t="shared" si="2" ref="I6:I22">IF(H6&lt;15,0,(H6-15)/2)</f>
        <v>17</v>
      </c>
      <c r="J6" s="3">
        <v>4.68</v>
      </c>
      <c r="K6" s="8">
        <f aca="true" t="shared" si="3" ref="K6:K22">IF(J6&gt;0,72*(10-J6)*72*1.5*(10-J6)/6900,0)</f>
        <v>31.89557426086957</v>
      </c>
      <c r="L6" s="3">
        <v>12</v>
      </c>
      <c r="M6" s="5">
        <v>9</v>
      </c>
      <c r="N6" s="5">
        <v>8.5</v>
      </c>
      <c r="O6" s="5">
        <v>8.2</v>
      </c>
      <c r="P6" s="8">
        <f aca="true" t="shared" si="4" ref="P6:P20">SUM(M6:O6)</f>
        <v>25.7</v>
      </c>
    </row>
    <row r="7" spans="1:16" ht="19.5" customHeight="1">
      <c r="A7" s="38">
        <v>243</v>
      </c>
      <c r="B7" s="42" t="s">
        <v>91</v>
      </c>
      <c r="C7" s="40" t="s">
        <v>54</v>
      </c>
      <c r="D7" s="11">
        <f t="shared" si="0"/>
        <v>128.6652424347826</v>
      </c>
      <c r="E7" s="3">
        <v>5.28</v>
      </c>
      <c r="F7" s="7">
        <f t="shared" si="1"/>
        <v>25.106788173913046</v>
      </c>
      <c r="G7" s="3">
        <v>24</v>
      </c>
      <c r="H7" s="4">
        <v>43</v>
      </c>
      <c r="I7" s="10">
        <f t="shared" si="2"/>
        <v>14</v>
      </c>
      <c r="J7" s="3">
        <v>5.37</v>
      </c>
      <c r="K7" s="8">
        <f t="shared" si="3"/>
        <v>24.15845426086957</v>
      </c>
      <c r="L7" s="3">
        <v>14</v>
      </c>
      <c r="M7" s="5">
        <v>8.6</v>
      </c>
      <c r="N7" s="5">
        <v>9.8</v>
      </c>
      <c r="O7" s="5">
        <v>9</v>
      </c>
      <c r="P7" s="8">
        <f t="shared" si="4"/>
        <v>27.4</v>
      </c>
    </row>
    <row r="8" spans="1:16" ht="19.5" customHeight="1">
      <c r="A8" s="38">
        <v>304</v>
      </c>
      <c r="B8" s="64" t="s">
        <v>74</v>
      </c>
      <c r="C8" s="40" t="s">
        <v>78</v>
      </c>
      <c r="D8" s="11">
        <f t="shared" si="0"/>
        <v>123.98762713043477</v>
      </c>
      <c r="E8" s="3">
        <v>5.44</v>
      </c>
      <c r="F8" s="7">
        <f t="shared" si="1"/>
        <v>23.433483130434777</v>
      </c>
      <c r="G8" s="3">
        <v>26</v>
      </c>
      <c r="H8" s="4">
        <v>47</v>
      </c>
      <c r="I8" s="10">
        <f t="shared" si="2"/>
        <v>16</v>
      </c>
      <c r="J8" s="3">
        <v>4.94</v>
      </c>
      <c r="K8" s="8">
        <f t="shared" si="3"/>
        <v>28.854143999999994</v>
      </c>
      <c r="L8" s="3">
        <v>12</v>
      </c>
      <c r="M8" s="5">
        <v>6.5</v>
      </c>
      <c r="N8" s="5">
        <v>4.6</v>
      </c>
      <c r="O8" s="5">
        <v>6.6</v>
      </c>
      <c r="P8" s="8">
        <f t="shared" si="4"/>
        <v>17.7</v>
      </c>
    </row>
    <row r="9" spans="1:16" ht="19.5" customHeight="1">
      <c r="A9" s="38">
        <v>260</v>
      </c>
      <c r="B9" s="42" t="s">
        <v>80</v>
      </c>
      <c r="C9" s="40" t="s">
        <v>22</v>
      </c>
      <c r="D9" s="11">
        <f t="shared" si="0"/>
        <v>122.95979826086958</v>
      </c>
      <c r="E9" s="3">
        <v>4.87</v>
      </c>
      <c r="F9" s="7">
        <f t="shared" si="1"/>
        <v>29.658002086956525</v>
      </c>
      <c r="G9" s="3">
        <v>21</v>
      </c>
      <c r="H9" s="4">
        <v>53</v>
      </c>
      <c r="I9" s="10">
        <f t="shared" si="2"/>
        <v>19</v>
      </c>
      <c r="J9" s="3">
        <v>5.06</v>
      </c>
      <c r="K9" s="8">
        <f t="shared" si="3"/>
        <v>27.50179617391305</v>
      </c>
      <c r="L9" s="3">
        <v>12</v>
      </c>
      <c r="M9" s="5">
        <v>4.4</v>
      </c>
      <c r="N9" s="5">
        <v>5.4</v>
      </c>
      <c r="O9" s="5">
        <v>4</v>
      </c>
      <c r="P9" s="8">
        <f t="shared" si="4"/>
        <v>13.8</v>
      </c>
    </row>
    <row r="10" spans="1:16" ht="19.5" customHeight="1">
      <c r="A10" s="38">
        <v>345</v>
      </c>
      <c r="B10" s="42" t="s">
        <v>102</v>
      </c>
      <c r="C10" s="40" t="s">
        <v>18</v>
      </c>
      <c r="D10" s="11">
        <f t="shared" si="0"/>
        <v>117.90858434782609</v>
      </c>
      <c r="E10" s="3">
        <v>5.28</v>
      </c>
      <c r="F10" s="7">
        <f t="shared" si="1"/>
        <v>25.106788173913046</v>
      </c>
      <c r="G10" s="3">
        <v>19</v>
      </c>
      <c r="H10" s="4">
        <v>45</v>
      </c>
      <c r="I10" s="10">
        <f t="shared" si="2"/>
        <v>15</v>
      </c>
      <c r="J10" s="3">
        <v>5.06</v>
      </c>
      <c r="K10" s="8">
        <f t="shared" si="3"/>
        <v>27.50179617391305</v>
      </c>
      <c r="L10" s="3">
        <v>10</v>
      </c>
      <c r="M10" s="5">
        <v>7.7</v>
      </c>
      <c r="N10" s="5">
        <v>7.7</v>
      </c>
      <c r="O10" s="5">
        <v>5.9</v>
      </c>
      <c r="P10" s="8">
        <f t="shared" si="4"/>
        <v>21.3</v>
      </c>
    </row>
    <row r="11" spans="1:16" ht="19.5" customHeight="1">
      <c r="A11" s="38">
        <v>263</v>
      </c>
      <c r="B11" s="42" t="s">
        <v>161</v>
      </c>
      <c r="C11" s="40" t="s">
        <v>22</v>
      </c>
      <c r="D11" s="11">
        <f t="shared" si="0"/>
        <v>111.53600695652173</v>
      </c>
      <c r="E11" s="3">
        <v>5.43</v>
      </c>
      <c r="F11" s="7">
        <f t="shared" si="1"/>
        <v>23.536374260869568</v>
      </c>
      <c r="G11" s="3">
        <v>19</v>
      </c>
      <c r="H11" s="4">
        <v>40</v>
      </c>
      <c r="I11" s="10">
        <f t="shared" si="2"/>
        <v>12.5</v>
      </c>
      <c r="J11" s="3">
        <v>5.16</v>
      </c>
      <c r="K11" s="8">
        <f t="shared" si="3"/>
        <v>26.399632695652176</v>
      </c>
      <c r="L11" s="3">
        <v>10</v>
      </c>
      <c r="M11" s="5">
        <v>6.8</v>
      </c>
      <c r="N11" s="5">
        <v>6.9</v>
      </c>
      <c r="O11" s="5">
        <v>6.4</v>
      </c>
      <c r="P11" s="8">
        <f t="shared" si="4"/>
        <v>20.1</v>
      </c>
    </row>
    <row r="12" spans="1:16" ht="19.5" customHeight="1">
      <c r="A12" s="38">
        <v>262</v>
      </c>
      <c r="B12" s="42" t="s">
        <v>160</v>
      </c>
      <c r="C12" s="40" t="s">
        <v>22</v>
      </c>
      <c r="D12" s="11">
        <f t="shared" si="0"/>
        <v>98.48255443478261</v>
      </c>
      <c r="E12" s="3">
        <v>5.66</v>
      </c>
      <c r="F12" s="7">
        <f t="shared" si="1"/>
        <v>21.226902260869565</v>
      </c>
      <c r="G12" s="3">
        <v>19</v>
      </c>
      <c r="H12" s="4">
        <v>30</v>
      </c>
      <c r="I12" s="10">
        <f t="shared" si="2"/>
        <v>7.5</v>
      </c>
      <c r="J12" s="3">
        <v>5.75</v>
      </c>
      <c r="K12" s="8">
        <f t="shared" si="3"/>
        <v>20.355652173913043</v>
      </c>
      <c r="L12" s="3">
        <v>19</v>
      </c>
      <c r="M12" s="5">
        <v>2.8</v>
      </c>
      <c r="N12" s="5">
        <v>4.4</v>
      </c>
      <c r="O12" s="5">
        <v>4.2</v>
      </c>
      <c r="P12" s="8">
        <f t="shared" si="4"/>
        <v>11.4</v>
      </c>
    </row>
    <row r="13" spans="1:16" ht="19.5" customHeight="1">
      <c r="A13" s="38">
        <v>261</v>
      </c>
      <c r="B13" s="42" t="s">
        <v>159</v>
      </c>
      <c r="C13" s="40" t="s">
        <v>22</v>
      </c>
      <c r="D13" s="11">
        <f t="shared" si="0"/>
        <v>94.18890713043479</v>
      </c>
      <c r="E13" s="3">
        <v>5.56</v>
      </c>
      <c r="F13" s="7">
        <f t="shared" si="1"/>
        <v>22.216370086956527</v>
      </c>
      <c r="G13" s="3">
        <v>18</v>
      </c>
      <c r="H13" s="4">
        <v>37</v>
      </c>
      <c r="I13" s="10">
        <f t="shared" si="2"/>
        <v>11</v>
      </c>
      <c r="J13" s="3">
        <v>5.34</v>
      </c>
      <c r="K13" s="8">
        <f t="shared" si="3"/>
        <v>24.47253704347826</v>
      </c>
      <c r="L13" s="3">
        <v>7</v>
      </c>
      <c r="M13" s="5">
        <v>3.2</v>
      </c>
      <c r="N13" s="5">
        <v>4.4</v>
      </c>
      <c r="O13" s="5">
        <v>3.9</v>
      </c>
      <c r="P13" s="8">
        <f t="shared" si="4"/>
        <v>11.5</v>
      </c>
    </row>
    <row r="14" spans="1:16" ht="19.5" customHeight="1">
      <c r="A14" s="38">
        <v>265</v>
      </c>
      <c r="B14" s="42" t="s">
        <v>163</v>
      </c>
      <c r="C14" s="40" t="s">
        <v>22</v>
      </c>
      <c r="D14" s="11">
        <f t="shared" si="0"/>
        <v>92.24626365217392</v>
      </c>
      <c r="E14" s="3">
        <v>5.91</v>
      </c>
      <c r="F14" s="7">
        <f t="shared" si="1"/>
        <v>18.85184139130435</v>
      </c>
      <c r="G14" s="3">
        <v>17</v>
      </c>
      <c r="H14" s="4">
        <v>31</v>
      </c>
      <c r="I14" s="10">
        <f>IF(H14&lt;15,0,(H14-15)/2)</f>
        <v>8</v>
      </c>
      <c r="J14" s="3">
        <v>6.06</v>
      </c>
      <c r="K14" s="8">
        <f t="shared" si="3"/>
        <v>17.494422260869566</v>
      </c>
      <c r="L14" s="3">
        <v>19</v>
      </c>
      <c r="M14" s="5">
        <v>3.7</v>
      </c>
      <c r="N14" s="5">
        <v>3.4</v>
      </c>
      <c r="O14" s="5">
        <v>4.8</v>
      </c>
      <c r="P14" s="8">
        <f t="shared" si="4"/>
        <v>11.899999999999999</v>
      </c>
    </row>
    <row r="15" spans="1:16" ht="19.5" customHeight="1">
      <c r="A15" s="38">
        <v>264</v>
      </c>
      <c r="B15" s="39" t="s">
        <v>162</v>
      </c>
      <c r="C15" s="40" t="s">
        <v>22</v>
      </c>
      <c r="D15" s="11">
        <f>F15+G15+I15+K15+L15+P15</f>
        <v>55.52725565217391</v>
      </c>
      <c r="E15" s="3">
        <v>7.16</v>
      </c>
      <c r="F15" s="7">
        <f t="shared" si="1"/>
        <v>9.08958052173913</v>
      </c>
      <c r="G15" s="3">
        <v>11</v>
      </c>
      <c r="H15" s="4">
        <v>27</v>
      </c>
      <c r="I15" s="10">
        <f t="shared" si="2"/>
        <v>6</v>
      </c>
      <c r="J15" s="3">
        <v>7.28</v>
      </c>
      <c r="K15" s="8">
        <f t="shared" si="3"/>
        <v>8.33767513043478</v>
      </c>
      <c r="L15" s="3">
        <v>10</v>
      </c>
      <c r="M15" s="5">
        <v>3</v>
      </c>
      <c r="N15" s="5">
        <v>4.6</v>
      </c>
      <c r="O15" s="5">
        <v>3.5</v>
      </c>
      <c r="P15" s="8">
        <f>SUM(M15:O15)</f>
        <v>11.1</v>
      </c>
    </row>
    <row r="16" spans="1:16" ht="19.5" customHeight="1">
      <c r="A16" s="38">
        <v>318</v>
      </c>
      <c r="B16" s="39" t="s">
        <v>119</v>
      </c>
      <c r="C16" s="40" t="s">
        <v>20</v>
      </c>
      <c r="D16" s="11">
        <f t="shared" si="0"/>
        <v>0</v>
      </c>
      <c r="E16" s="3"/>
      <c r="F16" s="7">
        <f t="shared" si="1"/>
        <v>0</v>
      </c>
      <c r="G16" s="3"/>
      <c r="H16" s="4"/>
      <c r="I16" s="10">
        <f>IF(H16&lt;15,0,(H16-15)/2)</f>
        <v>0</v>
      </c>
      <c r="J16" s="3"/>
      <c r="K16" s="8">
        <f t="shared" si="3"/>
        <v>0</v>
      </c>
      <c r="L16" s="3"/>
      <c r="M16" s="5"/>
      <c r="N16" s="5"/>
      <c r="O16" s="5"/>
      <c r="P16" s="8">
        <f t="shared" si="4"/>
        <v>0</v>
      </c>
    </row>
    <row r="17" spans="1:16" ht="19.5" customHeight="1">
      <c r="A17" s="38">
        <v>334</v>
      </c>
      <c r="B17" s="39" t="s">
        <v>117</v>
      </c>
      <c r="C17" s="40" t="s">
        <v>21</v>
      </c>
      <c r="D17" s="11">
        <f t="shared" si="0"/>
        <v>0</v>
      </c>
      <c r="E17" s="3"/>
      <c r="F17" s="7">
        <f t="shared" si="1"/>
        <v>0</v>
      </c>
      <c r="G17" s="3"/>
      <c r="H17" s="4"/>
      <c r="I17" s="10">
        <f t="shared" si="2"/>
        <v>0</v>
      </c>
      <c r="J17" s="3"/>
      <c r="K17" s="8">
        <f t="shared" si="3"/>
        <v>0</v>
      </c>
      <c r="L17" s="3"/>
      <c r="M17" s="5"/>
      <c r="N17" s="5"/>
      <c r="O17" s="5"/>
      <c r="P17" s="8">
        <f t="shared" si="4"/>
        <v>0</v>
      </c>
    </row>
    <row r="18" spans="1:16" ht="19.5" customHeight="1">
      <c r="A18" s="3"/>
      <c r="B18" s="4"/>
      <c r="C18" s="3"/>
      <c r="D18" s="11">
        <f t="shared" si="0"/>
        <v>0</v>
      </c>
      <c r="E18" s="3"/>
      <c r="F18" s="7">
        <f t="shared" si="1"/>
        <v>0</v>
      </c>
      <c r="G18" s="3"/>
      <c r="H18" s="4"/>
      <c r="I18" s="10">
        <f t="shared" si="2"/>
        <v>0</v>
      </c>
      <c r="J18" s="3"/>
      <c r="K18" s="8">
        <f t="shared" si="3"/>
        <v>0</v>
      </c>
      <c r="L18" s="3"/>
      <c r="M18" s="5"/>
      <c r="N18" s="5"/>
      <c r="O18" s="5"/>
      <c r="P18" s="8">
        <f t="shared" si="4"/>
        <v>0</v>
      </c>
    </row>
    <row r="19" spans="1:16" ht="19.5" customHeight="1">
      <c r="A19" s="3"/>
      <c r="B19" s="4"/>
      <c r="C19" s="3"/>
      <c r="D19" s="11">
        <f t="shared" si="0"/>
        <v>0</v>
      </c>
      <c r="E19" s="3"/>
      <c r="F19" s="7">
        <f t="shared" si="1"/>
        <v>0</v>
      </c>
      <c r="G19" s="3"/>
      <c r="H19" s="4"/>
      <c r="I19" s="10">
        <f t="shared" si="2"/>
        <v>0</v>
      </c>
      <c r="J19" s="3"/>
      <c r="K19" s="8">
        <f t="shared" si="3"/>
        <v>0</v>
      </c>
      <c r="L19" s="3"/>
      <c r="M19" s="5"/>
      <c r="N19" s="5"/>
      <c r="O19" s="5"/>
      <c r="P19" s="8">
        <f t="shared" si="4"/>
        <v>0</v>
      </c>
    </row>
    <row r="20" spans="1:16" ht="19.5" customHeight="1">
      <c r="A20" s="3"/>
      <c r="B20" s="4"/>
      <c r="C20" s="3"/>
      <c r="D20" s="11">
        <f t="shared" si="0"/>
        <v>0</v>
      </c>
      <c r="E20" s="3"/>
      <c r="F20" s="7">
        <f t="shared" si="1"/>
        <v>0</v>
      </c>
      <c r="G20" s="3"/>
      <c r="H20" s="4"/>
      <c r="I20" s="10">
        <f t="shared" si="2"/>
        <v>0</v>
      </c>
      <c r="J20" s="3"/>
      <c r="K20" s="8">
        <f t="shared" si="3"/>
        <v>0</v>
      </c>
      <c r="L20" s="3"/>
      <c r="M20" s="5"/>
      <c r="N20" s="5"/>
      <c r="O20" s="5"/>
      <c r="P20" s="8">
        <f t="shared" si="4"/>
        <v>0</v>
      </c>
    </row>
    <row r="21" spans="1:16" ht="19.5" customHeight="1">
      <c r="A21" s="3"/>
      <c r="B21" s="4"/>
      <c r="C21" s="3"/>
      <c r="D21" s="11">
        <f>F21+G21+I21+K21+L21+P21</f>
        <v>0</v>
      </c>
      <c r="E21" s="3"/>
      <c r="F21" s="7">
        <f t="shared" si="1"/>
        <v>0</v>
      </c>
      <c r="G21" s="3"/>
      <c r="H21" s="4"/>
      <c r="I21" s="10">
        <f t="shared" si="2"/>
        <v>0</v>
      </c>
      <c r="J21" s="3"/>
      <c r="K21" s="8">
        <f t="shared" si="3"/>
        <v>0</v>
      </c>
      <c r="L21" s="3"/>
      <c r="M21" s="5"/>
      <c r="N21" s="5"/>
      <c r="O21" s="5"/>
      <c r="P21" s="8">
        <f>SUM(M21:O21)</f>
        <v>0</v>
      </c>
    </row>
    <row r="22" spans="1:16" ht="19.5" customHeight="1">
      <c r="A22" s="3"/>
      <c r="B22" s="4"/>
      <c r="C22" s="3"/>
      <c r="D22" s="11">
        <f>F22+G22+I22+K22+L22+P22</f>
        <v>0</v>
      </c>
      <c r="E22" s="3"/>
      <c r="F22" s="7">
        <f t="shared" si="1"/>
        <v>0</v>
      </c>
      <c r="G22" s="3"/>
      <c r="H22" s="4"/>
      <c r="I22" s="10">
        <f t="shared" si="2"/>
        <v>0</v>
      </c>
      <c r="J22" s="3"/>
      <c r="K22" s="8">
        <f t="shared" si="3"/>
        <v>0</v>
      </c>
      <c r="L22" s="3"/>
      <c r="M22" s="5"/>
      <c r="N22" s="5"/>
      <c r="O22" s="5"/>
      <c r="P22" s="8">
        <f>SUM(M22:O22)</f>
        <v>0</v>
      </c>
    </row>
    <row r="24" spans="2:16" ht="19.5" customHeight="1">
      <c r="B24" s="2"/>
      <c r="C24" s="1"/>
      <c r="D24" s="1"/>
      <c r="G24" s="1"/>
      <c r="L24" s="1"/>
      <c r="P24" s="1"/>
    </row>
    <row r="25" spans="1:16" ht="25.5">
      <c r="A25" s="75" t="s">
        <v>33</v>
      </c>
      <c r="B25" s="76">
        <v>10</v>
      </c>
      <c r="C25" s="75" t="s">
        <v>42</v>
      </c>
      <c r="D25" s="76">
        <f>'TN Verein Staffel'!$D$1-B25</f>
        <v>1999</v>
      </c>
      <c r="E25" s="109" t="s">
        <v>2</v>
      </c>
      <c r="F25" s="109"/>
      <c r="G25" s="78" t="s">
        <v>36</v>
      </c>
      <c r="H25" s="110" t="s">
        <v>35</v>
      </c>
      <c r="I25" s="110"/>
      <c r="J25" s="109" t="s">
        <v>7</v>
      </c>
      <c r="K25" s="109"/>
      <c r="L25" s="77" t="s">
        <v>9</v>
      </c>
      <c r="M25" s="109" t="s">
        <v>10</v>
      </c>
      <c r="N25" s="109"/>
      <c r="O25" s="109"/>
      <c r="P25" s="109"/>
    </row>
    <row r="26" spans="1:16" ht="25.5">
      <c r="A26" s="3" t="s">
        <v>0</v>
      </c>
      <c r="B26" s="4" t="s">
        <v>1</v>
      </c>
      <c r="C26" s="19" t="s">
        <v>37</v>
      </c>
      <c r="D26" s="19" t="s">
        <v>39</v>
      </c>
      <c r="E26" s="18" t="s">
        <v>3</v>
      </c>
      <c r="F26" s="18" t="s">
        <v>4</v>
      </c>
      <c r="G26" s="17" t="s">
        <v>38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9.5" customHeight="1">
      <c r="A27" s="38">
        <v>246</v>
      </c>
      <c r="B27" s="42" t="s">
        <v>89</v>
      </c>
      <c r="C27" s="43" t="s">
        <v>54</v>
      </c>
      <c r="D27" s="11">
        <f aca="true" t="shared" si="5" ref="D27:D42">F27+G27+I27+K27+L27+P27</f>
        <v>154.3861356521739</v>
      </c>
      <c r="E27" s="3">
        <v>4.53</v>
      </c>
      <c r="F27" s="7">
        <f aca="true" t="shared" si="6" ref="F27:F42">IF(E27&gt;0,72*(10-E27)*72*1.5*(10-E27)/6900,0)</f>
        <v>33.719553391304345</v>
      </c>
      <c r="G27" s="3">
        <v>28</v>
      </c>
      <c r="H27" s="4">
        <v>53</v>
      </c>
      <c r="I27" s="10">
        <f aca="true" t="shared" si="7" ref="I27:I44">IF(H27&lt;15,0,(H27-15)/2)</f>
        <v>19</v>
      </c>
      <c r="J27" s="3">
        <v>4.51</v>
      </c>
      <c r="K27" s="8">
        <f aca="true" t="shared" si="8" ref="K27:K42">IF(J27&gt;0,72*(10-J27)*72*1.5*(10-J27)/6900,0)</f>
        <v>33.96658226086957</v>
      </c>
      <c r="L27" s="3">
        <v>15</v>
      </c>
      <c r="M27" s="5">
        <v>9</v>
      </c>
      <c r="N27" s="4">
        <v>6.7</v>
      </c>
      <c r="O27" s="4">
        <v>9</v>
      </c>
      <c r="P27" s="8">
        <f aca="true" t="shared" si="9" ref="P27:P42">SUM(M27:O27)</f>
        <v>24.7</v>
      </c>
    </row>
    <row r="28" spans="1:16" ht="19.5" customHeight="1">
      <c r="A28" s="38">
        <v>320</v>
      </c>
      <c r="B28" s="44" t="s">
        <v>121</v>
      </c>
      <c r="C28" s="40" t="s">
        <v>20</v>
      </c>
      <c r="D28" s="11">
        <f t="shared" si="5"/>
        <v>117.8778963478261</v>
      </c>
      <c r="E28" s="3">
        <v>4.82</v>
      </c>
      <c r="F28" s="7">
        <f t="shared" si="6"/>
        <v>30.23894817391304</v>
      </c>
      <c r="G28" s="3">
        <v>23</v>
      </c>
      <c r="H28" s="4">
        <v>46</v>
      </c>
      <c r="I28" s="10">
        <f t="shared" si="7"/>
        <v>15.5</v>
      </c>
      <c r="J28" s="3">
        <v>4.82</v>
      </c>
      <c r="K28" s="8">
        <f t="shared" si="8"/>
        <v>30.23894817391304</v>
      </c>
      <c r="L28" s="3">
        <v>0</v>
      </c>
      <c r="M28" s="5">
        <v>7.4</v>
      </c>
      <c r="N28" s="4">
        <v>4.4</v>
      </c>
      <c r="O28" s="4">
        <v>7.1</v>
      </c>
      <c r="P28" s="8">
        <f t="shared" si="9"/>
        <v>18.9</v>
      </c>
    </row>
    <row r="29" spans="1:16" ht="19.5" customHeight="1">
      <c r="A29" s="38">
        <v>319</v>
      </c>
      <c r="B29" s="39" t="s">
        <v>120</v>
      </c>
      <c r="C29" s="40" t="s">
        <v>20</v>
      </c>
      <c r="D29" s="11">
        <f t="shared" si="5"/>
        <v>113.23885773913042</v>
      </c>
      <c r="E29" s="3">
        <v>5.22</v>
      </c>
      <c r="F29" s="7">
        <f t="shared" si="6"/>
        <v>25.74915339130435</v>
      </c>
      <c r="G29" s="3">
        <v>21</v>
      </c>
      <c r="H29" s="4">
        <v>41</v>
      </c>
      <c r="I29" s="10">
        <f>IF(H29&lt;15,0,(H29-15)/2)</f>
        <v>13</v>
      </c>
      <c r="J29" s="3">
        <v>4.85</v>
      </c>
      <c r="K29" s="8">
        <f t="shared" si="8"/>
        <v>29.88970434782609</v>
      </c>
      <c r="L29" s="3">
        <v>5</v>
      </c>
      <c r="M29" s="5">
        <v>6.5</v>
      </c>
      <c r="N29" s="4">
        <v>5</v>
      </c>
      <c r="O29" s="4">
        <v>7.1</v>
      </c>
      <c r="P29" s="8">
        <f t="shared" si="9"/>
        <v>18.6</v>
      </c>
    </row>
    <row r="30" spans="1:16" ht="19.5" customHeight="1">
      <c r="A30" s="38">
        <v>346</v>
      </c>
      <c r="B30" s="39" t="s">
        <v>134</v>
      </c>
      <c r="C30" s="40" t="s">
        <v>18</v>
      </c>
      <c r="D30" s="11">
        <f>F30+G30+I30+K30+L30+P30</f>
        <v>113.08984069565217</v>
      </c>
      <c r="E30" s="3">
        <v>5.32</v>
      </c>
      <c r="F30" s="7">
        <f>IF(E30&gt;0,72*(10-E30)*72*1.5*(10-E30)/6900,0)</f>
        <v>24.68305252173913</v>
      </c>
      <c r="G30" s="3">
        <v>19</v>
      </c>
      <c r="H30" s="4">
        <v>41</v>
      </c>
      <c r="I30" s="10">
        <f t="shared" si="7"/>
        <v>13</v>
      </c>
      <c r="J30" s="3">
        <v>5.28</v>
      </c>
      <c r="K30" s="8">
        <f>IF(J30&gt;0,72*(10-J30)*72*1.5*(10-J30)/6900,0)</f>
        <v>25.106788173913046</v>
      </c>
      <c r="L30" s="3">
        <v>10</v>
      </c>
      <c r="M30" s="5">
        <v>7.2</v>
      </c>
      <c r="N30" s="4">
        <v>5.8</v>
      </c>
      <c r="O30" s="4">
        <v>8.3</v>
      </c>
      <c r="P30" s="8">
        <f>SUM(M30:O30)</f>
        <v>21.3</v>
      </c>
    </row>
    <row r="31" spans="1:16" ht="19.5" customHeight="1">
      <c r="A31" s="38">
        <v>313</v>
      </c>
      <c r="B31" s="61" t="s">
        <v>107</v>
      </c>
      <c r="C31" s="62" t="s">
        <v>16</v>
      </c>
      <c r="D31" s="11">
        <f t="shared" si="5"/>
        <v>112.92201739130435</v>
      </c>
      <c r="E31" s="3">
        <v>5.16</v>
      </c>
      <c r="F31" s="7">
        <f t="shared" si="6"/>
        <v>26.399632695652176</v>
      </c>
      <c r="G31" s="3">
        <v>18</v>
      </c>
      <c r="H31" s="4">
        <v>45</v>
      </c>
      <c r="I31" s="10">
        <f t="shared" si="7"/>
        <v>15</v>
      </c>
      <c r="J31" s="3">
        <v>5.87</v>
      </c>
      <c r="K31" s="8">
        <f t="shared" si="8"/>
        <v>19.222384695652178</v>
      </c>
      <c r="L31" s="3">
        <v>17</v>
      </c>
      <c r="M31" s="5">
        <v>6.4</v>
      </c>
      <c r="N31" s="4">
        <v>4</v>
      </c>
      <c r="O31" s="4">
        <v>6.9</v>
      </c>
      <c r="P31" s="8">
        <f t="shared" si="9"/>
        <v>17.3</v>
      </c>
    </row>
    <row r="32" spans="1:16" ht="19.5" customHeight="1">
      <c r="A32" s="38">
        <v>272</v>
      </c>
      <c r="B32" s="41" t="s">
        <v>56</v>
      </c>
      <c r="C32" s="40" t="s">
        <v>22</v>
      </c>
      <c r="D32" s="11">
        <f t="shared" si="5"/>
        <v>102.57002295652174</v>
      </c>
      <c r="E32" s="3">
        <v>5.22</v>
      </c>
      <c r="F32" s="7">
        <f t="shared" si="6"/>
        <v>25.74915339130435</v>
      </c>
      <c r="G32" s="3">
        <v>23</v>
      </c>
      <c r="H32" s="4">
        <v>40</v>
      </c>
      <c r="I32" s="10">
        <f t="shared" si="7"/>
        <v>12.5</v>
      </c>
      <c r="J32" s="3">
        <v>5.5</v>
      </c>
      <c r="K32" s="8">
        <f t="shared" si="8"/>
        <v>22.820869565217393</v>
      </c>
      <c r="L32" s="3">
        <v>7</v>
      </c>
      <c r="M32" s="5">
        <v>4.4</v>
      </c>
      <c r="N32" s="4">
        <v>4.1</v>
      </c>
      <c r="O32" s="4">
        <v>3</v>
      </c>
      <c r="P32" s="8">
        <f t="shared" si="9"/>
        <v>11.5</v>
      </c>
    </row>
    <row r="33" spans="1:16" ht="19.5" customHeight="1">
      <c r="A33" s="38">
        <v>312</v>
      </c>
      <c r="B33" s="61" t="s">
        <v>106</v>
      </c>
      <c r="C33" s="62" t="s">
        <v>16</v>
      </c>
      <c r="D33" s="11">
        <f t="shared" si="5"/>
        <v>102.36120347826086</v>
      </c>
      <c r="E33" s="3">
        <v>5.59</v>
      </c>
      <c r="F33" s="7">
        <f t="shared" si="6"/>
        <v>21.91716313043478</v>
      </c>
      <c r="G33" s="3">
        <v>14</v>
      </c>
      <c r="H33" s="4">
        <v>39</v>
      </c>
      <c r="I33" s="10">
        <f t="shared" si="7"/>
        <v>12</v>
      </c>
      <c r="J33" s="3">
        <v>5.72</v>
      </c>
      <c r="K33" s="8">
        <f t="shared" si="8"/>
        <v>20.64404034782609</v>
      </c>
      <c r="L33" s="3">
        <v>19</v>
      </c>
      <c r="M33" s="5">
        <v>5.7</v>
      </c>
      <c r="N33" s="4">
        <v>4.1</v>
      </c>
      <c r="O33" s="4">
        <v>5</v>
      </c>
      <c r="P33" s="8">
        <f t="shared" si="9"/>
        <v>14.8</v>
      </c>
    </row>
    <row r="34" spans="1:16" ht="19.5" customHeight="1">
      <c r="A34" s="38">
        <v>321</v>
      </c>
      <c r="B34" s="39" t="s">
        <v>122</v>
      </c>
      <c r="C34" s="40" t="s">
        <v>20</v>
      </c>
      <c r="D34" s="11">
        <f>F34+G34+I34+K34+L34+P34</f>
        <v>98.07020243478262</v>
      </c>
      <c r="E34" s="3">
        <v>5.72</v>
      </c>
      <c r="F34" s="7">
        <f>IF(E34&gt;0,72*(10-E34)*72*1.5*(10-E34)/6900,0)</f>
        <v>20.64404034782609</v>
      </c>
      <c r="G34" s="3">
        <v>17</v>
      </c>
      <c r="H34" s="4">
        <v>45</v>
      </c>
      <c r="I34" s="10">
        <f t="shared" si="7"/>
        <v>15</v>
      </c>
      <c r="J34" s="3">
        <v>5.47</v>
      </c>
      <c r="K34" s="8">
        <f>IF(J34&gt;0,72*(10-J34)*72*1.5*(10-J34)/6900,0)</f>
        <v>23.126162086956523</v>
      </c>
      <c r="L34" s="3">
        <v>5</v>
      </c>
      <c r="M34" s="5">
        <v>6.1</v>
      </c>
      <c r="N34" s="4">
        <v>5.1</v>
      </c>
      <c r="O34" s="4">
        <v>6.1</v>
      </c>
      <c r="P34" s="8">
        <f>SUM(M34:O34)</f>
        <v>17.299999999999997</v>
      </c>
    </row>
    <row r="35" spans="1:16" ht="19.5" customHeight="1">
      <c r="A35" s="38">
        <v>273</v>
      </c>
      <c r="B35" s="39" t="s">
        <v>68</v>
      </c>
      <c r="C35" s="40" t="s">
        <v>22</v>
      </c>
      <c r="D35" s="11">
        <f t="shared" si="5"/>
        <v>97.4744055652174</v>
      </c>
      <c r="E35" s="3">
        <v>5.28</v>
      </c>
      <c r="F35" s="7">
        <f t="shared" si="6"/>
        <v>25.106788173913046</v>
      </c>
      <c r="G35" s="3">
        <v>16</v>
      </c>
      <c r="H35" s="4">
        <v>38</v>
      </c>
      <c r="I35" s="10">
        <f t="shared" si="7"/>
        <v>11.5</v>
      </c>
      <c r="J35" s="3">
        <v>5.35</v>
      </c>
      <c r="K35" s="8">
        <f t="shared" si="8"/>
        <v>24.367617391304353</v>
      </c>
      <c r="L35" s="3">
        <v>5</v>
      </c>
      <c r="M35" s="5">
        <v>6</v>
      </c>
      <c r="N35" s="4">
        <v>4.4</v>
      </c>
      <c r="O35" s="4">
        <v>5.1</v>
      </c>
      <c r="P35" s="8">
        <f t="shared" si="9"/>
        <v>15.5</v>
      </c>
    </row>
    <row r="36" spans="1:16" ht="19.5" customHeight="1">
      <c r="A36" s="38">
        <v>314</v>
      </c>
      <c r="B36" s="61" t="s">
        <v>108</v>
      </c>
      <c r="C36" s="62" t="s">
        <v>16</v>
      </c>
      <c r="D36" s="11">
        <f>F36+G36+I36+K36+L36+P36</f>
        <v>80.21773913043478</v>
      </c>
      <c r="E36" s="3">
        <v>6.11</v>
      </c>
      <c r="F36" s="7">
        <f t="shared" si="6"/>
        <v>17.053218782608695</v>
      </c>
      <c r="G36" s="3">
        <v>11</v>
      </c>
      <c r="H36" s="4">
        <v>30</v>
      </c>
      <c r="I36" s="10">
        <f t="shared" si="7"/>
        <v>7.5</v>
      </c>
      <c r="J36" s="3">
        <v>5.77</v>
      </c>
      <c r="K36" s="8">
        <f t="shared" si="8"/>
        <v>20.16452034782609</v>
      </c>
      <c r="L36" s="3">
        <v>10</v>
      </c>
      <c r="M36" s="5">
        <v>5.6</v>
      </c>
      <c r="N36" s="4">
        <v>4</v>
      </c>
      <c r="O36" s="4">
        <v>4.9</v>
      </c>
      <c r="P36" s="8">
        <f>SUM(M36:O36)</f>
        <v>14.5</v>
      </c>
    </row>
    <row r="37" spans="1:16" ht="19.5" customHeight="1">
      <c r="A37" s="38">
        <v>274</v>
      </c>
      <c r="B37" s="39" t="s">
        <v>58</v>
      </c>
      <c r="C37" s="40" t="s">
        <v>22</v>
      </c>
      <c r="D37" s="11">
        <f t="shared" si="5"/>
        <v>78.2649892173913</v>
      </c>
      <c r="E37" s="3">
        <v>5.59</v>
      </c>
      <c r="F37" s="7">
        <f t="shared" si="6"/>
        <v>21.91716313043478</v>
      </c>
      <c r="G37" s="3">
        <v>14</v>
      </c>
      <c r="H37" s="4">
        <v>39</v>
      </c>
      <c r="I37" s="10">
        <f t="shared" si="7"/>
        <v>12</v>
      </c>
      <c r="J37" s="3">
        <v>6.25</v>
      </c>
      <c r="K37" s="8">
        <f t="shared" si="8"/>
        <v>15.847826086956522</v>
      </c>
      <c r="L37" s="3">
        <v>5</v>
      </c>
      <c r="M37" s="5">
        <v>3</v>
      </c>
      <c r="N37" s="4">
        <v>3.4</v>
      </c>
      <c r="O37" s="4">
        <v>3.1</v>
      </c>
      <c r="P37" s="8">
        <f t="shared" si="9"/>
        <v>9.5</v>
      </c>
    </row>
    <row r="38" spans="1:16" ht="19.5" customHeight="1">
      <c r="A38" s="38">
        <v>277</v>
      </c>
      <c r="B38" s="39" t="s">
        <v>155</v>
      </c>
      <c r="C38" s="40" t="s">
        <v>22</v>
      </c>
      <c r="D38" s="11">
        <f t="shared" si="5"/>
        <v>74.4324215652174</v>
      </c>
      <c r="E38" s="3">
        <v>6.37</v>
      </c>
      <c r="F38" s="7">
        <f t="shared" si="6"/>
        <v>14.849793391304349</v>
      </c>
      <c r="G38" s="3">
        <v>14</v>
      </c>
      <c r="H38" s="4">
        <v>33</v>
      </c>
      <c r="I38" s="10">
        <f t="shared" si="7"/>
        <v>9</v>
      </c>
      <c r="J38" s="3">
        <v>7.13</v>
      </c>
      <c r="K38" s="8">
        <f t="shared" si="8"/>
        <v>9.282628173913045</v>
      </c>
      <c r="L38" s="3">
        <v>14</v>
      </c>
      <c r="M38" s="5">
        <v>6</v>
      </c>
      <c r="N38" s="4">
        <v>3</v>
      </c>
      <c r="O38" s="4">
        <v>4.3</v>
      </c>
      <c r="P38" s="8">
        <f t="shared" si="9"/>
        <v>13.3</v>
      </c>
    </row>
    <row r="39" spans="1:16" ht="19.5" customHeight="1">
      <c r="A39" s="38">
        <v>335</v>
      </c>
      <c r="B39" s="39" t="s">
        <v>116</v>
      </c>
      <c r="C39" s="40" t="s">
        <v>21</v>
      </c>
      <c r="D39" s="11">
        <f>F39+G39+I39+K39+L39+P39</f>
        <v>71.05673321739131</v>
      </c>
      <c r="E39" s="3">
        <v>6.59</v>
      </c>
      <c r="F39" s="7">
        <f>IF(E39&gt;0,72*(10-E39)*72*1.5*(10-E39)/6900,0)</f>
        <v>13.104363130434784</v>
      </c>
      <c r="G39" s="3">
        <v>15</v>
      </c>
      <c r="H39" s="4">
        <v>36</v>
      </c>
      <c r="I39" s="10">
        <f t="shared" si="7"/>
        <v>10.5</v>
      </c>
      <c r="J39" s="3">
        <v>6.94</v>
      </c>
      <c r="K39" s="8">
        <f>IF(J39&gt;0,72*(10-J39)*72*1.5*(10-J39)/6900,0)</f>
        <v>10.55237008695652</v>
      </c>
      <c r="L39" s="3">
        <v>10</v>
      </c>
      <c r="M39" s="5">
        <v>4.4</v>
      </c>
      <c r="N39" s="4">
        <v>3.7</v>
      </c>
      <c r="O39" s="4">
        <v>3.8</v>
      </c>
      <c r="P39" s="8">
        <f>SUM(M39:O39)</f>
        <v>11.900000000000002</v>
      </c>
    </row>
    <row r="40" spans="1:16" ht="19.5" customHeight="1">
      <c r="A40" s="38">
        <v>275</v>
      </c>
      <c r="B40" s="44" t="s">
        <v>59</v>
      </c>
      <c r="C40" s="40" t="s">
        <v>22</v>
      </c>
      <c r="D40" s="11">
        <f t="shared" si="5"/>
        <v>60.59332034782608</v>
      </c>
      <c r="E40" s="3">
        <v>5.65</v>
      </c>
      <c r="F40" s="7">
        <f t="shared" si="6"/>
        <v>21.324834782608693</v>
      </c>
      <c r="G40" s="3">
        <v>10</v>
      </c>
      <c r="H40" s="4">
        <v>28</v>
      </c>
      <c r="I40" s="10">
        <f t="shared" si="7"/>
        <v>6.5</v>
      </c>
      <c r="J40" s="3">
        <v>8.52</v>
      </c>
      <c r="K40" s="8">
        <f t="shared" si="8"/>
        <v>2.4684855652173927</v>
      </c>
      <c r="L40" s="3">
        <v>12</v>
      </c>
      <c r="M40" s="5">
        <v>3.1</v>
      </c>
      <c r="N40" s="4">
        <v>2.1</v>
      </c>
      <c r="O40" s="4">
        <v>3.1</v>
      </c>
      <c r="P40" s="8">
        <f t="shared" si="9"/>
        <v>8.3</v>
      </c>
    </row>
    <row r="41" spans="1:16" ht="19.5" customHeight="1">
      <c r="A41" s="38">
        <v>247</v>
      </c>
      <c r="B41" s="39" t="s">
        <v>90</v>
      </c>
      <c r="C41" s="40" t="s">
        <v>54</v>
      </c>
      <c r="D41" s="11">
        <f t="shared" si="5"/>
        <v>0</v>
      </c>
      <c r="E41" s="3"/>
      <c r="F41" s="7">
        <f t="shared" si="6"/>
        <v>0</v>
      </c>
      <c r="G41" s="3"/>
      <c r="H41" s="4"/>
      <c r="I41" s="10">
        <f>IF(H41&lt;15,0,(H41-15)/2)</f>
        <v>0</v>
      </c>
      <c r="J41" s="3"/>
      <c r="K41" s="8">
        <f t="shared" si="8"/>
        <v>0</v>
      </c>
      <c r="L41" s="3"/>
      <c r="M41" s="5"/>
      <c r="N41" s="4"/>
      <c r="O41" s="4"/>
      <c r="P41" s="8">
        <f t="shared" si="9"/>
        <v>0</v>
      </c>
    </row>
    <row r="42" spans="1:16" ht="19.5" customHeight="1">
      <c r="A42" s="38">
        <v>276</v>
      </c>
      <c r="B42" s="39" t="s">
        <v>154</v>
      </c>
      <c r="C42" s="40" t="s">
        <v>22</v>
      </c>
      <c r="D42" s="11">
        <f t="shared" si="5"/>
        <v>0</v>
      </c>
      <c r="E42" s="3"/>
      <c r="F42" s="7">
        <f t="shared" si="6"/>
        <v>0</v>
      </c>
      <c r="G42" s="3"/>
      <c r="H42" s="4"/>
      <c r="I42" s="10">
        <f t="shared" si="7"/>
        <v>0</v>
      </c>
      <c r="J42" s="3"/>
      <c r="K42" s="8">
        <f t="shared" si="8"/>
        <v>0</v>
      </c>
      <c r="L42" s="3"/>
      <c r="M42" s="5"/>
      <c r="N42" s="4"/>
      <c r="O42" s="4"/>
      <c r="P42" s="8">
        <f t="shared" si="9"/>
        <v>0</v>
      </c>
    </row>
    <row r="43" spans="1:16" ht="19.5" customHeight="1">
      <c r="A43" s="38">
        <v>322</v>
      </c>
      <c r="B43" s="39" t="s">
        <v>123</v>
      </c>
      <c r="C43" s="40" t="s">
        <v>20</v>
      </c>
      <c r="D43" s="11">
        <f>F43+G43+I43+K43+L43+P43</f>
        <v>0</v>
      </c>
      <c r="E43" s="3"/>
      <c r="F43" s="7">
        <f>IF(E43&gt;0,72*(10-E43)*72*1.5*(10-E43)/6900,0)</f>
        <v>0</v>
      </c>
      <c r="G43" s="3"/>
      <c r="H43" s="4"/>
      <c r="I43" s="10">
        <f t="shared" si="7"/>
        <v>0</v>
      </c>
      <c r="J43" s="3"/>
      <c r="K43" s="8">
        <f>IF(J43&gt;0,72*(10-J43)*72*1.5*(10-J43)/6900,0)</f>
        <v>0</v>
      </c>
      <c r="L43" s="3"/>
      <c r="M43" s="5"/>
      <c r="N43" s="4"/>
      <c r="O43" s="4"/>
      <c r="P43" s="8">
        <f>SUM(M43:O43)</f>
        <v>0</v>
      </c>
    </row>
    <row r="44" spans="1:16" ht="19.5" customHeight="1">
      <c r="A44" s="38">
        <v>323</v>
      </c>
      <c r="B44" s="39" t="s">
        <v>124</v>
      </c>
      <c r="C44" s="40" t="s">
        <v>20</v>
      </c>
      <c r="D44" s="11">
        <f>F44+G44+I44+K44+L44+P44</f>
        <v>0</v>
      </c>
      <c r="E44" s="3"/>
      <c r="F44" s="7">
        <f>IF(E44&gt;0,72*(10-E44)*72*1.5*(10-E44)/6900,0)</f>
        <v>0</v>
      </c>
      <c r="G44" s="3"/>
      <c r="H44" s="4"/>
      <c r="I44" s="10">
        <f t="shared" si="7"/>
        <v>0</v>
      </c>
      <c r="J44" s="3"/>
      <c r="K44" s="8">
        <f>IF(J44&gt;0,72*(10-J44)*72*1.5*(10-J44)/6900,0)</f>
        <v>0</v>
      </c>
      <c r="L44" s="3"/>
      <c r="M44" s="5"/>
      <c r="N44" s="4"/>
      <c r="O44" s="4"/>
      <c r="P44" s="8">
        <f>SUM(M44:O44)</f>
        <v>0</v>
      </c>
    </row>
  </sheetData>
  <mergeCells count="10">
    <mergeCell ref="A1:P1"/>
    <mergeCell ref="A2:P2"/>
    <mergeCell ref="E4:F4"/>
    <mergeCell ref="H4:I4"/>
    <mergeCell ref="J4:K4"/>
    <mergeCell ref="M4:P4"/>
    <mergeCell ref="E25:F25"/>
    <mergeCell ref="H25:I25"/>
    <mergeCell ref="J25:K25"/>
    <mergeCell ref="M25:P25"/>
  </mergeCells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3" sqref="A3"/>
    </sheetView>
  </sheetViews>
  <sheetFormatPr defaultColWidth="11.421875" defaultRowHeight="19.5" customHeight="1"/>
  <cols>
    <col min="1" max="1" width="5.140625" style="0" bestFit="1" customWidth="1"/>
    <col min="2" max="2" width="26.7109375" style="0" customWidth="1"/>
    <col min="3" max="3" width="5.7109375" style="0" customWidth="1"/>
    <col min="4" max="4" width="8.140625" style="0" bestFit="1" customWidth="1"/>
    <col min="5" max="16" width="5.7109375" style="0" customWidth="1"/>
  </cols>
  <sheetData>
    <row r="1" spans="1:16" ht="20.25">
      <c r="A1" s="101" t="str">
        <f>Deckblatt!A1</f>
        <v>Winterpower I am 24. Januar 2009 in Straubing, Turnhalle St. Josef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">
      <c r="A2" s="111" t="str">
        <f>Deckblatt!A2</f>
        <v>Ergebnisliste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4" spans="1:16" ht="38.25">
      <c r="A4" s="75" t="s">
        <v>33</v>
      </c>
      <c r="B4" s="81">
        <v>9</v>
      </c>
      <c r="C4" s="75" t="s">
        <v>42</v>
      </c>
      <c r="D4" s="81">
        <f>'TN Verein Staffel'!$D$1-B4</f>
        <v>2000</v>
      </c>
      <c r="E4" s="109" t="s">
        <v>2</v>
      </c>
      <c r="F4" s="109"/>
      <c r="G4" s="78" t="s">
        <v>36</v>
      </c>
      <c r="H4" s="110" t="s">
        <v>35</v>
      </c>
      <c r="I4" s="110"/>
      <c r="J4" s="109" t="s">
        <v>7</v>
      </c>
      <c r="K4" s="109"/>
      <c r="L4" s="77" t="s">
        <v>9</v>
      </c>
      <c r="M4" s="109" t="s">
        <v>10</v>
      </c>
      <c r="N4" s="109"/>
      <c r="O4" s="109"/>
      <c r="P4" s="109"/>
    </row>
    <row r="5" spans="1:16" ht="38.25">
      <c r="A5" s="3" t="s">
        <v>0</v>
      </c>
      <c r="B5" s="4" t="s">
        <v>1</v>
      </c>
      <c r="C5" s="19" t="s">
        <v>37</v>
      </c>
      <c r="D5" s="19" t="s">
        <v>39</v>
      </c>
      <c r="E5" s="18" t="s">
        <v>3</v>
      </c>
      <c r="F5" s="18" t="s">
        <v>4</v>
      </c>
      <c r="G5" s="17" t="s">
        <v>38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6.5">
      <c r="A6" s="38">
        <v>338</v>
      </c>
      <c r="B6" s="39" t="s">
        <v>115</v>
      </c>
      <c r="C6" s="40" t="s">
        <v>21</v>
      </c>
      <c r="D6" s="9">
        <f aca="true" t="shared" si="0" ref="D6:D22">F6+G6+I6+K6+L6+P6</f>
        <v>90.6296904347826</v>
      </c>
      <c r="E6" s="15">
        <v>5.66</v>
      </c>
      <c r="F6" s="7">
        <f aca="true" t="shared" si="1" ref="F6:F23">IF(E6&gt;0,72*(10-E6)*72*1.5*(10-E6)/6900,0)</f>
        <v>21.226902260869565</v>
      </c>
      <c r="G6" s="3">
        <v>17</v>
      </c>
      <c r="H6" s="4">
        <v>36</v>
      </c>
      <c r="I6" s="10">
        <f aca="true" t="shared" si="2" ref="I6:I24">IF(H6&lt;15,0,(H6-15)/2)</f>
        <v>10.5</v>
      </c>
      <c r="J6" s="3">
        <v>5.97</v>
      </c>
      <c r="K6" s="8">
        <f aca="true" t="shared" si="3" ref="K6:K24">IF(J6&gt;0,72*(10-J6)*72*1.5*(10-J6)/6900,0)</f>
        <v>18.302788173913044</v>
      </c>
      <c r="L6" s="3">
        <v>12</v>
      </c>
      <c r="M6" s="5">
        <v>3.5</v>
      </c>
      <c r="N6" s="5">
        <v>4</v>
      </c>
      <c r="O6" s="5">
        <v>4.1</v>
      </c>
      <c r="P6" s="8">
        <f aca="true" t="shared" si="4" ref="P6:P22">SUM(M6:O6)</f>
        <v>11.6</v>
      </c>
    </row>
    <row r="7" spans="1:16" ht="16.5">
      <c r="A7" s="38">
        <v>328</v>
      </c>
      <c r="B7" s="39" t="s">
        <v>125</v>
      </c>
      <c r="C7" s="40" t="s">
        <v>20</v>
      </c>
      <c r="D7" s="9">
        <f t="shared" si="0"/>
        <v>83.0387547826087</v>
      </c>
      <c r="E7" s="15">
        <v>5.56</v>
      </c>
      <c r="F7" s="7">
        <f t="shared" si="1"/>
        <v>22.216370086956527</v>
      </c>
      <c r="G7" s="3">
        <v>16</v>
      </c>
      <c r="H7" s="4">
        <v>36</v>
      </c>
      <c r="I7" s="10">
        <f t="shared" si="2"/>
        <v>10.5</v>
      </c>
      <c r="J7" s="3">
        <v>5.87</v>
      </c>
      <c r="K7" s="8">
        <f t="shared" si="3"/>
        <v>19.222384695652178</v>
      </c>
      <c r="L7" s="3">
        <v>0</v>
      </c>
      <c r="M7" s="5">
        <v>5.1</v>
      </c>
      <c r="N7" s="5">
        <v>5</v>
      </c>
      <c r="O7" s="5">
        <v>5</v>
      </c>
      <c r="P7" s="8">
        <f t="shared" si="4"/>
        <v>15.1</v>
      </c>
    </row>
    <row r="8" spans="1:16" ht="16.5">
      <c r="A8" s="38">
        <v>282</v>
      </c>
      <c r="B8" s="39" t="s">
        <v>61</v>
      </c>
      <c r="C8" s="40" t="s">
        <v>22</v>
      </c>
      <c r="D8" s="9">
        <f t="shared" si="0"/>
        <v>72.4152987826087</v>
      </c>
      <c r="E8" s="15">
        <v>6.1</v>
      </c>
      <c r="F8" s="7">
        <f t="shared" si="1"/>
        <v>17.141008695652175</v>
      </c>
      <c r="G8" s="3">
        <v>12</v>
      </c>
      <c r="H8" s="4">
        <v>29</v>
      </c>
      <c r="I8" s="10">
        <f t="shared" si="2"/>
        <v>7</v>
      </c>
      <c r="J8" s="3">
        <v>5.79</v>
      </c>
      <c r="K8" s="8">
        <f t="shared" si="3"/>
        <v>19.974290086956522</v>
      </c>
      <c r="L8" s="3">
        <v>5</v>
      </c>
      <c r="M8" s="5">
        <v>3.7</v>
      </c>
      <c r="N8" s="5">
        <v>3.8</v>
      </c>
      <c r="O8" s="5">
        <v>3.8</v>
      </c>
      <c r="P8" s="8">
        <f t="shared" si="4"/>
        <v>11.3</v>
      </c>
    </row>
    <row r="9" spans="1:16" ht="16.5">
      <c r="A9" s="38">
        <v>306</v>
      </c>
      <c r="B9" s="59" t="s">
        <v>73</v>
      </c>
      <c r="C9" s="40" t="s">
        <v>78</v>
      </c>
      <c r="D9" s="9">
        <f t="shared" si="0"/>
        <v>68.55151860869566</v>
      </c>
      <c r="E9" s="15">
        <v>5.78</v>
      </c>
      <c r="F9" s="7">
        <f t="shared" si="1"/>
        <v>20.069292521739133</v>
      </c>
      <c r="G9" s="3">
        <v>13</v>
      </c>
      <c r="H9" s="4">
        <v>23</v>
      </c>
      <c r="I9" s="10">
        <f>IF(H9&lt;15,0,(H9-15)/2)</f>
        <v>4</v>
      </c>
      <c r="J9" s="15">
        <v>6.85</v>
      </c>
      <c r="K9" s="8">
        <f t="shared" si="3"/>
        <v>11.182226086956524</v>
      </c>
      <c r="L9" s="3">
        <v>5</v>
      </c>
      <c r="M9" s="5">
        <v>5</v>
      </c>
      <c r="N9" s="5">
        <v>5.3</v>
      </c>
      <c r="O9" s="5">
        <v>5</v>
      </c>
      <c r="P9" s="8">
        <f t="shared" si="4"/>
        <v>15.3</v>
      </c>
    </row>
    <row r="10" spans="1:16" ht="16.5">
      <c r="A10" s="38">
        <v>283</v>
      </c>
      <c r="B10" s="39" t="s">
        <v>153</v>
      </c>
      <c r="C10" s="40" t="s">
        <v>22</v>
      </c>
      <c r="D10" s="9">
        <f t="shared" si="0"/>
        <v>0</v>
      </c>
      <c r="E10" s="15"/>
      <c r="F10" s="7">
        <f t="shared" si="1"/>
        <v>0</v>
      </c>
      <c r="G10" s="3"/>
      <c r="H10" s="4"/>
      <c r="I10" s="10">
        <f t="shared" si="2"/>
        <v>0</v>
      </c>
      <c r="J10" s="15"/>
      <c r="K10" s="8">
        <f t="shared" si="3"/>
        <v>0</v>
      </c>
      <c r="L10" s="3"/>
      <c r="M10" s="5"/>
      <c r="N10" s="5"/>
      <c r="O10" s="5"/>
      <c r="P10" s="8">
        <f t="shared" si="4"/>
        <v>0</v>
      </c>
    </row>
    <row r="11" spans="1:16" ht="19.5" customHeight="1">
      <c r="A11" s="30"/>
      <c r="B11" s="20"/>
      <c r="C11" s="30"/>
      <c r="D11" s="9">
        <f t="shared" si="0"/>
        <v>0</v>
      </c>
      <c r="E11" s="15"/>
      <c r="F11" s="7">
        <f t="shared" si="1"/>
        <v>0</v>
      </c>
      <c r="G11" s="3"/>
      <c r="H11" s="4"/>
      <c r="I11" s="10">
        <f t="shared" si="2"/>
        <v>0</v>
      </c>
      <c r="J11" s="15"/>
      <c r="K11" s="8">
        <f t="shared" si="3"/>
        <v>0</v>
      </c>
      <c r="L11" s="3"/>
      <c r="M11" s="5"/>
      <c r="N11" s="5"/>
      <c r="O11" s="5"/>
      <c r="P11" s="8">
        <f t="shared" si="4"/>
        <v>0</v>
      </c>
    </row>
    <row r="12" spans="1:16" ht="19.5" customHeight="1">
      <c r="A12" s="30"/>
      <c r="B12" s="20"/>
      <c r="C12" s="30"/>
      <c r="D12" s="9">
        <f t="shared" si="0"/>
        <v>0</v>
      </c>
      <c r="E12" s="15"/>
      <c r="F12" s="7">
        <f t="shared" si="1"/>
        <v>0</v>
      </c>
      <c r="G12" s="3"/>
      <c r="H12" s="4"/>
      <c r="I12" s="10">
        <f t="shared" si="2"/>
        <v>0</v>
      </c>
      <c r="J12" s="15"/>
      <c r="K12" s="8">
        <f t="shared" si="3"/>
        <v>0</v>
      </c>
      <c r="L12" s="3"/>
      <c r="M12" s="5"/>
      <c r="N12" s="5"/>
      <c r="O12" s="5"/>
      <c r="P12" s="8">
        <f t="shared" si="4"/>
        <v>0</v>
      </c>
    </row>
    <row r="13" spans="1:16" ht="19.5" customHeight="1">
      <c r="A13" s="30"/>
      <c r="B13" s="20"/>
      <c r="C13" s="30"/>
      <c r="D13" s="9">
        <f t="shared" si="0"/>
        <v>0</v>
      </c>
      <c r="E13" s="15"/>
      <c r="F13" s="7">
        <f t="shared" si="1"/>
        <v>0</v>
      </c>
      <c r="G13" s="3"/>
      <c r="H13" s="4"/>
      <c r="I13" s="10">
        <f t="shared" si="2"/>
        <v>0</v>
      </c>
      <c r="J13" s="3"/>
      <c r="K13" s="8">
        <f t="shared" si="3"/>
        <v>0</v>
      </c>
      <c r="L13" s="3"/>
      <c r="M13" s="5"/>
      <c r="N13" s="5"/>
      <c r="O13" s="5"/>
      <c r="P13" s="8">
        <f t="shared" si="4"/>
        <v>0</v>
      </c>
    </row>
    <row r="14" spans="1:16" ht="19.5" customHeight="1">
      <c r="A14" s="30"/>
      <c r="B14" s="20"/>
      <c r="C14" s="30"/>
      <c r="D14" s="9">
        <f t="shared" si="0"/>
        <v>0</v>
      </c>
      <c r="E14" s="15"/>
      <c r="F14" s="7">
        <f t="shared" si="1"/>
        <v>0</v>
      </c>
      <c r="G14" s="3"/>
      <c r="H14" s="4"/>
      <c r="I14" s="10">
        <f t="shared" si="2"/>
        <v>0</v>
      </c>
      <c r="J14" s="15"/>
      <c r="K14" s="8">
        <f t="shared" si="3"/>
        <v>0</v>
      </c>
      <c r="L14" s="3"/>
      <c r="M14" s="5"/>
      <c r="N14" s="5"/>
      <c r="O14" s="5"/>
      <c r="P14" s="8">
        <f t="shared" si="4"/>
        <v>0</v>
      </c>
    </row>
    <row r="15" spans="1:16" ht="19.5" customHeight="1">
      <c r="A15" s="30"/>
      <c r="B15" s="20"/>
      <c r="C15" s="30"/>
      <c r="D15" s="9">
        <f t="shared" si="0"/>
        <v>0</v>
      </c>
      <c r="E15" s="15"/>
      <c r="F15" s="7">
        <f t="shared" si="1"/>
        <v>0</v>
      </c>
      <c r="G15" s="3"/>
      <c r="H15" s="4"/>
      <c r="I15" s="10">
        <f t="shared" si="2"/>
        <v>0</v>
      </c>
      <c r="J15" s="3"/>
      <c r="K15" s="8">
        <f t="shared" si="3"/>
        <v>0</v>
      </c>
      <c r="L15" s="3"/>
      <c r="M15" s="5"/>
      <c r="N15" s="5"/>
      <c r="O15" s="5"/>
      <c r="P15" s="8">
        <f t="shared" si="4"/>
        <v>0</v>
      </c>
    </row>
    <row r="16" spans="1:16" ht="19.5" customHeight="1">
      <c r="A16" s="30"/>
      <c r="B16" s="20"/>
      <c r="C16" s="30"/>
      <c r="D16" s="9">
        <f t="shared" si="0"/>
        <v>0</v>
      </c>
      <c r="E16" s="15"/>
      <c r="F16" s="7">
        <f t="shared" si="1"/>
        <v>0</v>
      </c>
      <c r="G16" s="3"/>
      <c r="H16" s="4"/>
      <c r="I16" s="10">
        <f t="shared" si="2"/>
        <v>0</v>
      </c>
      <c r="J16" s="3"/>
      <c r="K16" s="8">
        <f t="shared" si="3"/>
        <v>0</v>
      </c>
      <c r="L16" s="3"/>
      <c r="M16" s="5"/>
      <c r="N16" s="5"/>
      <c r="O16" s="5"/>
      <c r="P16" s="8">
        <f t="shared" si="4"/>
        <v>0</v>
      </c>
    </row>
    <row r="17" spans="1:16" ht="19.5" customHeight="1">
      <c r="A17" s="30"/>
      <c r="B17" s="20"/>
      <c r="C17" s="30"/>
      <c r="D17" s="9">
        <f t="shared" si="0"/>
        <v>0</v>
      </c>
      <c r="E17" s="15"/>
      <c r="F17" s="7">
        <f t="shared" si="1"/>
        <v>0</v>
      </c>
      <c r="G17" s="3"/>
      <c r="H17" s="4"/>
      <c r="I17" s="10">
        <f>IF(H17&lt;15,0,(H17-15)/2)</f>
        <v>0</v>
      </c>
      <c r="J17" s="15"/>
      <c r="K17" s="8">
        <f t="shared" si="3"/>
        <v>0</v>
      </c>
      <c r="L17" s="3"/>
      <c r="M17" s="5"/>
      <c r="N17" s="5"/>
      <c r="O17" s="5"/>
      <c r="P17" s="8">
        <f t="shared" si="4"/>
        <v>0</v>
      </c>
    </row>
    <row r="18" spans="1:16" ht="19.5" customHeight="1">
      <c r="A18" s="30"/>
      <c r="B18" s="20"/>
      <c r="C18" s="30"/>
      <c r="D18" s="9">
        <f>F18+G18+I18+K18+L18+P18</f>
        <v>0</v>
      </c>
      <c r="E18" s="15"/>
      <c r="F18" s="7">
        <f t="shared" si="1"/>
        <v>0</v>
      </c>
      <c r="G18" s="3"/>
      <c r="H18" s="4"/>
      <c r="I18" s="10">
        <f t="shared" si="2"/>
        <v>0</v>
      </c>
      <c r="J18" s="3"/>
      <c r="K18" s="8">
        <f t="shared" si="3"/>
        <v>0</v>
      </c>
      <c r="L18" s="3"/>
      <c r="M18" s="5"/>
      <c r="N18" s="5"/>
      <c r="O18" s="5"/>
      <c r="P18" s="8">
        <f>SUM(M18:O18)</f>
        <v>0</v>
      </c>
    </row>
    <row r="19" spans="1:16" ht="19.5" customHeight="1">
      <c r="A19" s="30"/>
      <c r="B19" s="20"/>
      <c r="C19" s="30"/>
      <c r="D19" s="9">
        <f>F19+G19+I19+K19+L19+P19</f>
        <v>0</v>
      </c>
      <c r="E19" s="15"/>
      <c r="F19" s="7">
        <f t="shared" si="1"/>
        <v>0</v>
      </c>
      <c r="G19" s="3"/>
      <c r="H19" s="4"/>
      <c r="I19" s="10">
        <f t="shared" si="2"/>
        <v>0</v>
      </c>
      <c r="J19" s="3"/>
      <c r="K19" s="8">
        <f t="shared" si="3"/>
        <v>0</v>
      </c>
      <c r="L19" s="3"/>
      <c r="M19" s="5"/>
      <c r="N19" s="5"/>
      <c r="O19" s="5"/>
      <c r="P19" s="8">
        <f>SUM(M19:O19)</f>
        <v>0</v>
      </c>
    </row>
    <row r="20" spans="1:16" ht="19.5" customHeight="1">
      <c r="A20" s="30"/>
      <c r="B20" s="20"/>
      <c r="C20" s="30"/>
      <c r="D20" s="9">
        <f t="shared" si="0"/>
        <v>0</v>
      </c>
      <c r="E20" s="15"/>
      <c r="F20" s="7">
        <f>IF(E20&gt;0,72*(10-E20)*72*1.5*(10-E20)/6900,0)</f>
        <v>0</v>
      </c>
      <c r="G20" s="3"/>
      <c r="H20" s="4"/>
      <c r="I20" s="10">
        <f t="shared" si="2"/>
        <v>0</v>
      </c>
      <c r="J20" s="15"/>
      <c r="K20" s="8">
        <f>IF(J20&gt;0,72*(10-J20)*72*1.5*(10-J20)/6900,0)</f>
        <v>0</v>
      </c>
      <c r="L20" s="3"/>
      <c r="M20" s="5"/>
      <c r="N20" s="5"/>
      <c r="O20" s="5"/>
      <c r="P20" s="8">
        <f t="shared" si="4"/>
        <v>0</v>
      </c>
    </row>
    <row r="21" spans="1:16" ht="19.5" customHeight="1">
      <c r="A21" s="30"/>
      <c r="B21" s="20"/>
      <c r="C21" s="30"/>
      <c r="D21" s="9">
        <f>F21+G21+I21+K21+L21+P21</f>
        <v>0</v>
      </c>
      <c r="E21" s="15"/>
      <c r="F21" s="7">
        <f t="shared" si="1"/>
        <v>0</v>
      </c>
      <c r="G21" s="3"/>
      <c r="H21" s="4"/>
      <c r="I21" s="10">
        <f t="shared" si="2"/>
        <v>0</v>
      </c>
      <c r="J21" s="3"/>
      <c r="K21" s="8">
        <f t="shared" si="3"/>
        <v>0</v>
      </c>
      <c r="L21" s="3"/>
      <c r="M21" s="5"/>
      <c r="N21" s="5"/>
      <c r="O21" s="5"/>
      <c r="P21" s="8">
        <f>SUM(M21:O21)</f>
        <v>0</v>
      </c>
    </row>
    <row r="22" spans="1:16" ht="19.5" customHeight="1">
      <c r="A22" s="30"/>
      <c r="B22" s="20"/>
      <c r="C22" s="30"/>
      <c r="D22" s="9">
        <f t="shared" si="0"/>
        <v>0</v>
      </c>
      <c r="E22" s="15"/>
      <c r="F22" s="7">
        <f t="shared" si="1"/>
        <v>0</v>
      </c>
      <c r="G22" s="3"/>
      <c r="H22" s="4"/>
      <c r="I22" s="10">
        <f t="shared" si="2"/>
        <v>0</v>
      </c>
      <c r="J22" s="15"/>
      <c r="K22" s="8">
        <f t="shared" si="3"/>
        <v>0</v>
      </c>
      <c r="L22" s="3"/>
      <c r="M22" s="5"/>
      <c r="N22" s="5"/>
      <c r="O22" s="5"/>
      <c r="P22" s="8">
        <f t="shared" si="4"/>
        <v>0</v>
      </c>
    </row>
    <row r="23" spans="1:16" ht="19.5" customHeight="1">
      <c r="A23" s="30"/>
      <c r="B23" s="20"/>
      <c r="C23" s="30"/>
      <c r="D23" s="9">
        <f>F23+G23+I23+K23+L23+P23</f>
        <v>0</v>
      </c>
      <c r="E23" s="15"/>
      <c r="F23" s="7">
        <f t="shared" si="1"/>
        <v>0</v>
      </c>
      <c r="G23" s="3"/>
      <c r="H23" s="4"/>
      <c r="I23" s="10">
        <f t="shared" si="2"/>
        <v>0</v>
      </c>
      <c r="J23" s="3"/>
      <c r="K23" s="8">
        <f t="shared" si="3"/>
        <v>0</v>
      </c>
      <c r="L23" s="3"/>
      <c r="M23" s="5"/>
      <c r="N23" s="5"/>
      <c r="O23" s="5"/>
      <c r="P23" s="8">
        <f>SUM(M23:O23)</f>
        <v>0</v>
      </c>
    </row>
    <row r="24" spans="1:16" ht="19.5" customHeight="1">
      <c r="A24" s="30"/>
      <c r="B24" s="20"/>
      <c r="C24" s="30"/>
      <c r="D24" s="9">
        <f>F24+G24+I24+K24+L24+P24</f>
        <v>0</v>
      </c>
      <c r="E24" s="15"/>
      <c r="F24" s="7">
        <f>IF(E24&gt;0,72*(10-E24)*72*1.5*(10-E24)/6900,0)</f>
        <v>0</v>
      </c>
      <c r="G24" s="3"/>
      <c r="H24" s="4"/>
      <c r="I24" s="10">
        <f t="shared" si="2"/>
        <v>0</v>
      </c>
      <c r="J24" s="15"/>
      <c r="K24" s="8">
        <f t="shared" si="3"/>
        <v>0</v>
      </c>
      <c r="L24" s="3"/>
      <c r="M24" s="5"/>
      <c r="N24" s="5"/>
      <c r="O24" s="5"/>
      <c r="P24" s="8">
        <f>SUM(M24:O24)</f>
        <v>0</v>
      </c>
    </row>
    <row r="25" spans="1:16" ht="38.25">
      <c r="A25" s="75" t="s">
        <v>33</v>
      </c>
      <c r="B25" s="81">
        <v>8</v>
      </c>
      <c r="C25" s="75" t="s">
        <v>42</v>
      </c>
      <c r="D25" s="81">
        <f>'TN Verein Staffel'!$D$1-B25</f>
        <v>2001</v>
      </c>
      <c r="E25" s="109" t="s">
        <v>2</v>
      </c>
      <c r="F25" s="109"/>
      <c r="G25" s="78" t="s">
        <v>36</v>
      </c>
      <c r="H25" s="110" t="s">
        <v>35</v>
      </c>
      <c r="I25" s="110"/>
      <c r="J25" s="109" t="s">
        <v>7</v>
      </c>
      <c r="K25" s="109"/>
      <c r="L25" s="77" t="s">
        <v>9</v>
      </c>
      <c r="M25" s="109" t="s">
        <v>10</v>
      </c>
      <c r="N25" s="109"/>
      <c r="O25" s="109"/>
      <c r="P25" s="109"/>
    </row>
    <row r="26" spans="1:16" ht="25.5">
      <c r="A26" s="3" t="s">
        <v>0</v>
      </c>
      <c r="B26" s="4" t="s">
        <v>1</v>
      </c>
      <c r="C26" s="19" t="s">
        <v>37</v>
      </c>
      <c r="D26" s="19" t="s">
        <v>39</v>
      </c>
      <c r="E26" s="18" t="s">
        <v>3</v>
      </c>
      <c r="F26" s="18" t="s">
        <v>4</v>
      </c>
      <c r="G26" s="17" t="s">
        <v>38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6.5">
      <c r="A27" s="38">
        <v>294</v>
      </c>
      <c r="B27" s="39" t="s">
        <v>63</v>
      </c>
      <c r="C27" s="40" t="s">
        <v>22</v>
      </c>
      <c r="D27" s="9">
        <f aca="true" t="shared" si="5" ref="D27:D41">F27+G27+I27+K27+L27+P27</f>
        <v>108.92306643478261</v>
      </c>
      <c r="E27" s="3">
        <v>5</v>
      </c>
      <c r="F27" s="7">
        <f aca="true" t="shared" si="6" ref="F27:F44">IF(E27&gt;0,72*(10-E27)*72*1.5*(10-E27)/6900,0)</f>
        <v>28.17391304347826</v>
      </c>
      <c r="G27" s="3">
        <v>20</v>
      </c>
      <c r="H27" s="4">
        <v>36</v>
      </c>
      <c r="I27" s="10">
        <f aca="true" t="shared" si="7" ref="I27:I44">IF(H27&lt;15,0,(H27-15)/2)</f>
        <v>10.5</v>
      </c>
      <c r="J27" s="3">
        <v>5.22</v>
      </c>
      <c r="K27" s="8">
        <f aca="true" t="shared" si="8" ref="K27:K44">IF(J27&gt;0,72*(10-J27)*72*1.5*(10-J27)/6900,0)</f>
        <v>25.74915339130435</v>
      </c>
      <c r="L27" s="3">
        <v>12</v>
      </c>
      <c r="M27" s="5">
        <v>3.3</v>
      </c>
      <c r="N27" s="5">
        <v>4.5</v>
      </c>
      <c r="O27" s="5">
        <v>4.7</v>
      </c>
      <c r="P27" s="8">
        <f aca="true" t="shared" si="9" ref="P27:P41">SUM(M27:O27)</f>
        <v>12.5</v>
      </c>
    </row>
    <row r="28" spans="1:16" ht="16.5">
      <c r="A28" s="38">
        <v>293</v>
      </c>
      <c r="B28" s="39" t="s">
        <v>62</v>
      </c>
      <c r="C28" s="40" t="s">
        <v>22</v>
      </c>
      <c r="D28" s="9">
        <f t="shared" si="5"/>
        <v>96.82334469565217</v>
      </c>
      <c r="E28" s="3">
        <v>5.28</v>
      </c>
      <c r="F28" s="7">
        <f t="shared" si="6"/>
        <v>25.106788173913046</v>
      </c>
      <c r="G28" s="3">
        <v>18</v>
      </c>
      <c r="H28" s="4">
        <v>35</v>
      </c>
      <c r="I28" s="10">
        <f t="shared" si="7"/>
        <v>10</v>
      </c>
      <c r="J28" s="3">
        <v>5.55</v>
      </c>
      <c r="K28" s="8">
        <f t="shared" si="8"/>
        <v>22.316556521739134</v>
      </c>
      <c r="L28" s="3">
        <v>10</v>
      </c>
      <c r="M28" s="5">
        <v>2.8</v>
      </c>
      <c r="N28" s="5">
        <v>4.6</v>
      </c>
      <c r="O28" s="5">
        <v>4</v>
      </c>
      <c r="P28" s="8">
        <f t="shared" si="9"/>
        <v>11.399999999999999</v>
      </c>
    </row>
    <row r="29" spans="1:16" ht="16.5">
      <c r="A29" s="38">
        <v>299</v>
      </c>
      <c r="B29" s="39" t="s">
        <v>65</v>
      </c>
      <c r="C29" s="40" t="s">
        <v>22</v>
      </c>
      <c r="D29" s="9">
        <f t="shared" si="5"/>
        <v>91.06120347826086</v>
      </c>
      <c r="E29" s="3">
        <v>5.59</v>
      </c>
      <c r="F29" s="7">
        <f t="shared" si="6"/>
        <v>21.91716313043478</v>
      </c>
      <c r="G29" s="3">
        <v>17</v>
      </c>
      <c r="H29" s="4">
        <v>38</v>
      </c>
      <c r="I29" s="10">
        <f t="shared" si="7"/>
        <v>11.5</v>
      </c>
      <c r="J29" s="3">
        <v>5.72</v>
      </c>
      <c r="K29" s="8">
        <f t="shared" si="8"/>
        <v>20.64404034782609</v>
      </c>
      <c r="L29" s="3">
        <v>7</v>
      </c>
      <c r="M29" s="5">
        <v>4</v>
      </c>
      <c r="N29" s="5">
        <v>4.2</v>
      </c>
      <c r="O29" s="5">
        <v>4.8</v>
      </c>
      <c r="P29" s="8">
        <f t="shared" si="9"/>
        <v>13</v>
      </c>
    </row>
    <row r="30" spans="1:16" ht="16.5">
      <c r="A30" s="38">
        <v>316</v>
      </c>
      <c r="B30" s="61" t="s">
        <v>109</v>
      </c>
      <c r="C30" s="62" t="s">
        <v>16</v>
      </c>
      <c r="D30" s="9">
        <f t="shared" si="5"/>
        <v>86.94749217391305</v>
      </c>
      <c r="E30" s="3">
        <v>5.52</v>
      </c>
      <c r="F30" s="7">
        <f t="shared" si="6"/>
        <v>22.61846817391305</v>
      </c>
      <c r="G30" s="3">
        <v>14</v>
      </c>
      <c r="H30" s="4">
        <v>35</v>
      </c>
      <c r="I30" s="10">
        <f t="shared" si="7"/>
        <v>10</v>
      </c>
      <c r="J30" s="3">
        <v>6.09</v>
      </c>
      <c r="K30" s="8">
        <f t="shared" si="8"/>
        <v>17.229024</v>
      </c>
      <c r="L30" s="3">
        <v>12</v>
      </c>
      <c r="M30" s="5">
        <v>3.2</v>
      </c>
      <c r="N30" s="5">
        <v>3.9</v>
      </c>
      <c r="O30" s="5">
        <v>4</v>
      </c>
      <c r="P30" s="8">
        <f t="shared" si="9"/>
        <v>11.1</v>
      </c>
    </row>
    <row r="31" spans="1:16" ht="19.5" customHeight="1">
      <c r="A31" s="38">
        <v>347</v>
      </c>
      <c r="B31" s="39" t="s">
        <v>103</v>
      </c>
      <c r="C31" s="40" t="s">
        <v>18</v>
      </c>
      <c r="D31" s="9">
        <f t="shared" si="5"/>
        <v>75.08047026086956</v>
      </c>
      <c r="E31" s="3">
        <v>5.33</v>
      </c>
      <c r="F31" s="7">
        <f t="shared" si="6"/>
        <v>24.577682086956518</v>
      </c>
      <c r="G31" s="3">
        <v>15</v>
      </c>
      <c r="H31" s="4">
        <v>28</v>
      </c>
      <c r="I31" s="10">
        <f t="shared" si="7"/>
        <v>6.5</v>
      </c>
      <c r="J31" s="3">
        <v>5.97</v>
      </c>
      <c r="K31" s="8">
        <f t="shared" si="8"/>
        <v>18.302788173913044</v>
      </c>
      <c r="L31" s="3">
        <v>0</v>
      </c>
      <c r="M31" s="5">
        <v>3.4</v>
      </c>
      <c r="N31" s="5">
        <v>4</v>
      </c>
      <c r="O31" s="5">
        <v>3.3</v>
      </c>
      <c r="P31" s="8">
        <f t="shared" si="9"/>
        <v>10.7</v>
      </c>
    </row>
    <row r="32" spans="1:16" ht="19.5" customHeight="1">
      <c r="A32" s="38">
        <v>309</v>
      </c>
      <c r="B32" s="59" t="s">
        <v>72</v>
      </c>
      <c r="C32" s="40" t="s">
        <v>78</v>
      </c>
      <c r="D32" s="9">
        <f>F32+G32+I32+K32+L32+P32</f>
        <v>67.58904069565219</v>
      </c>
      <c r="E32" s="3">
        <v>5.72</v>
      </c>
      <c r="F32" s="7">
        <f t="shared" si="6"/>
        <v>20.64404034782609</v>
      </c>
      <c r="G32" s="3">
        <v>14</v>
      </c>
      <c r="H32" s="4">
        <v>18</v>
      </c>
      <c r="I32" s="10">
        <f>IF(H32&lt;15,0,(H32-15)/2)</f>
        <v>1.5</v>
      </c>
      <c r="J32" s="3">
        <v>6.18</v>
      </c>
      <c r="K32" s="8">
        <f t="shared" si="8"/>
        <v>16.445000347826088</v>
      </c>
      <c r="L32" s="3">
        <v>5</v>
      </c>
      <c r="M32" s="5">
        <v>2.8</v>
      </c>
      <c r="N32" s="5">
        <v>3.2</v>
      </c>
      <c r="O32" s="5">
        <v>4</v>
      </c>
      <c r="P32" s="8">
        <f>SUM(M32:O32)</f>
        <v>10</v>
      </c>
    </row>
    <row r="33" spans="1:16" ht="16.5">
      <c r="A33" s="38">
        <v>348</v>
      </c>
      <c r="B33" s="39" t="s">
        <v>136</v>
      </c>
      <c r="C33" s="40" t="s">
        <v>18</v>
      </c>
      <c r="D33" s="9">
        <f t="shared" si="5"/>
        <v>65.81470886956521</v>
      </c>
      <c r="E33" s="3">
        <v>5.41</v>
      </c>
      <c r="F33" s="7">
        <f t="shared" si="6"/>
        <v>23.742832695652176</v>
      </c>
      <c r="G33" s="3">
        <v>15</v>
      </c>
      <c r="H33" s="4">
        <v>26</v>
      </c>
      <c r="I33" s="10">
        <f t="shared" si="7"/>
        <v>5.5</v>
      </c>
      <c r="J33" s="3">
        <v>6.66</v>
      </c>
      <c r="K33" s="8">
        <f t="shared" si="8"/>
        <v>12.571876173913042</v>
      </c>
      <c r="L33" s="3">
        <v>0</v>
      </c>
      <c r="M33" s="5">
        <v>3</v>
      </c>
      <c r="N33" s="5">
        <v>3</v>
      </c>
      <c r="O33" s="5">
        <v>3</v>
      </c>
      <c r="P33" s="8">
        <f t="shared" si="9"/>
        <v>9</v>
      </c>
    </row>
    <row r="34" spans="1:16" ht="19.5" customHeight="1">
      <c r="A34" s="38">
        <v>295</v>
      </c>
      <c r="B34" s="39" t="s">
        <v>151</v>
      </c>
      <c r="C34" s="40" t="s">
        <v>22</v>
      </c>
      <c r="D34" s="9">
        <f t="shared" si="5"/>
        <v>60.921669565217385</v>
      </c>
      <c r="E34" s="3">
        <v>6.37</v>
      </c>
      <c r="F34" s="7">
        <f t="shared" si="6"/>
        <v>14.849793391304349</v>
      </c>
      <c r="G34" s="3">
        <v>11</v>
      </c>
      <c r="H34" s="4">
        <v>28</v>
      </c>
      <c r="I34" s="10">
        <f t="shared" si="7"/>
        <v>6.5</v>
      </c>
      <c r="J34" s="3">
        <v>6.66</v>
      </c>
      <c r="K34" s="8">
        <f t="shared" si="8"/>
        <v>12.571876173913042</v>
      </c>
      <c r="L34" s="3">
        <v>5</v>
      </c>
      <c r="M34" s="5">
        <v>3.6</v>
      </c>
      <c r="N34" s="5">
        <v>4</v>
      </c>
      <c r="O34" s="5">
        <v>3.4</v>
      </c>
      <c r="P34" s="8">
        <f t="shared" si="9"/>
        <v>11</v>
      </c>
    </row>
    <row r="35" spans="1:16" ht="19.5" customHeight="1">
      <c r="A35" s="38">
        <v>300</v>
      </c>
      <c r="B35" s="39" t="s">
        <v>67</v>
      </c>
      <c r="C35" s="40" t="s">
        <v>22</v>
      </c>
      <c r="D35" s="9">
        <f t="shared" si="5"/>
        <v>44.65523339130435</v>
      </c>
      <c r="E35" s="3">
        <v>6.52</v>
      </c>
      <c r="F35" s="7">
        <f t="shared" si="6"/>
        <v>13.647894260869569</v>
      </c>
      <c r="G35" s="3">
        <v>8</v>
      </c>
      <c r="H35" s="4">
        <v>27</v>
      </c>
      <c r="I35" s="10">
        <f t="shared" si="7"/>
        <v>6</v>
      </c>
      <c r="J35" s="3">
        <v>7.05</v>
      </c>
      <c r="K35" s="8">
        <f t="shared" si="8"/>
        <v>9.807339130434782</v>
      </c>
      <c r="L35" s="3">
        <v>0</v>
      </c>
      <c r="M35" s="5">
        <v>2.8</v>
      </c>
      <c r="N35" s="5">
        <v>2</v>
      </c>
      <c r="O35" s="5">
        <v>2.4</v>
      </c>
      <c r="P35" s="8">
        <f t="shared" si="9"/>
        <v>7.199999999999999</v>
      </c>
    </row>
    <row r="36" spans="1:16" ht="19.5" customHeight="1">
      <c r="A36" s="38">
        <v>332</v>
      </c>
      <c r="B36" s="39" t="s">
        <v>126</v>
      </c>
      <c r="C36" s="40" t="s">
        <v>20</v>
      </c>
      <c r="D36" s="9">
        <f t="shared" si="5"/>
        <v>40.08237217391304</v>
      </c>
      <c r="E36" s="3">
        <v>6.94</v>
      </c>
      <c r="F36" s="7">
        <f t="shared" si="6"/>
        <v>10.55237008695652</v>
      </c>
      <c r="G36" s="3">
        <v>4</v>
      </c>
      <c r="H36" s="4">
        <v>20</v>
      </c>
      <c r="I36" s="10">
        <f t="shared" si="7"/>
        <v>2.5</v>
      </c>
      <c r="J36" s="3">
        <v>7.63</v>
      </c>
      <c r="K36" s="8">
        <f t="shared" si="8"/>
        <v>6.330002086956523</v>
      </c>
      <c r="L36" s="3">
        <v>10</v>
      </c>
      <c r="M36" s="5">
        <v>2</v>
      </c>
      <c r="N36" s="5">
        <v>2.5</v>
      </c>
      <c r="O36" s="5">
        <v>2.2</v>
      </c>
      <c r="P36" s="8">
        <f t="shared" si="9"/>
        <v>6.7</v>
      </c>
    </row>
    <row r="37" spans="1:16" ht="19.5" customHeight="1">
      <c r="A37" s="38">
        <v>296</v>
      </c>
      <c r="B37" s="39" t="s">
        <v>152</v>
      </c>
      <c r="C37" s="40" t="s">
        <v>22</v>
      </c>
      <c r="D37" s="9">
        <f t="shared" si="5"/>
        <v>0</v>
      </c>
      <c r="E37" s="3"/>
      <c r="F37" s="7">
        <f>IF(E37&gt;0,72*(10-E37)*72*1.5*(10-E37)/6900,0)</f>
        <v>0</v>
      </c>
      <c r="G37" s="3"/>
      <c r="H37" s="4"/>
      <c r="I37" s="10">
        <f t="shared" si="7"/>
        <v>0</v>
      </c>
      <c r="J37" s="3"/>
      <c r="K37" s="8">
        <f>IF(J37&gt;0,72*(10-J37)*72*1.5*(10-J37)/6900,0)</f>
        <v>0</v>
      </c>
      <c r="L37" s="3"/>
      <c r="M37" s="5"/>
      <c r="N37" s="5"/>
      <c r="O37" s="5"/>
      <c r="P37" s="8">
        <f t="shared" si="9"/>
        <v>0</v>
      </c>
    </row>
    <row r="38" spans="1:16" ht="19.5" customHeight="1">
      <c r="A38" s="38">
        <v>317</v>
      </c>
      <c r="B38" s="61" t="s">
        <v>110</v>
      </c>
      <c r="C38" s="62" t="s">
        <v>16</v>
      </c>
      <c r="D38" s="9">
        <f t="shared" si="5"/>
        <v>0</v>
      </c>
      <c r="E38" s="3"/>
      <c r="F38" s="7">
        <f t="shared" si="6"/>
        <v>0</v>
      </c>
      <c r="G38" s="3"/>
      <c r="H38" s="4"/>
      <c r="I38" s="10">
        <f t="shared" si="7"/>
        <v>0</v>
      </c>
      <c r="J38" s="3"/>
      <c r="K38" s="8">
        <f t="shared" si="8"/>
        <v>0</v>
      </c>
      <c r="L38" s="3"/>
      <c r="M38" s="5"/>
      <c r="N38" s="5"/>
      <c r="O38" s="5"/>
      <c r="P38" s="8">
        <f t="shared" si="9"/>
        <v>0</v>
      </c>
    </row>
    <row r="39" spans="1:16" ht="19.5" customHeight="1">
      <c r="A39" s="3"/>
      <c r="B39" s="4"/>
      <c r="C39" s="4"/>
      <c r="D39" s="9">
        <f t="shared" si="5"/>
        <v>0</v>
      </c>
      <c r="E39" s="3"/>
      <c r="F39" s="7">
        <f t="shared" si="6"/>
        <v>0</v>
      </c>
      <c r="G39" s="3"/>
      <c r="H39" s="4"/>
      <c r="I39" s="10">
        <f t="shared" si="7"/>
        <v>0</v>
      </c>
      <c r="J39" s="3"/>
      <c r="K39" s="8">
        <f t="shared" si="8"/>
        <v>0</v>
      </c>
      <c r="L39" s="3"/>
      <c r="M39" s="5"/>
      <c r="N39" s="5"/>
      <c r="O39" s="5"/>
      <c r="P39" s="8">
        <f t="shared" si="9"/>
        <v>0</v>
      </c>
    </row>
    <row r="40" spans="1:16" ht="19.5" customHeight="1">
      <c r="A40" s="3"/>
      <c r="B40" s="4"/>
      <c r="C40" s="4"/>
      <c r="D40" s="9">
        <f t="shared" si="5"/>
        <v>0</v>
      </c>
      <c r="E40" s="3"/>
      <c r="F40" s="7">
        <f t="shared" si="6"/>
        <v>0</v>
      </c>
      <c r="G40" s="3"/>
      <c r="H40" s="4"/>
      <c r="I40" s="10">
        <f t="shared" si="7"/>
        <v>0</v>
      </c>
      <c r="J40" s="3"/>
      <c r="K40" s="8">
        <f t="shared" si="8"/>
        <v>0</v>
      </c>
      <c r="L40" s="3"/>
      <c r="M40" s="5"/>
      <c r="N40" s="5"/>
      <c r="O40" s="5"/>
      <c r="P40" s="8">
        <f t="shared" si="9"/>
        <v>0</v>
      </c>
    </row>
    <row r="41" spans="1:16" ht="19.5" customHeight="1">
      <c r="A41" s="3"/>
      <c r="B41" s="4"/>
      <c r="C41" s="4"/>
      <c r="D41" s="9">
        <f t="shared" si="5"/>
        <v>0</v>
      </c>
      <c r="E41" s="3"/>
      <c r="F41" s="7">
        <f t="shared" si="6"/>
        <v>0</v>
      </c>
      <c r="G41" s="3"/>
      <c r="H41" s="4"/>
      <c r="I41" s="10">
        <f t="shared" si="7"/>
        <v>0</v>
      </c>
      <c r="J41" s="3"/>
      <c r="K41" s="8">
        <f t="shared" si="8"/>
        <v>0</v>
      </c>
      <c r="L41" s="3"/>
      <c r="M41" s="5"/>
      <c r="N41" s="5"/>
      <c r="O41" s="5"/>
      <c r="P41" s="8">
        <f t="shared" si="9"/>
        <v>0</v>
      </c>
    </row>
    <row r="42" spans="1:16" ht="19.5" customHeight="1">
      <c r="A42" s="3"/>
      <c r="B42" s="4"/>
      <c r="C42" s="4"/>
      <c r="D42" s="9">
        <f>F42+G42+I42+K42+L42+P42</f>
        <v>0</v>
      </c>
      <c r="E42" s="3"/>
      <c r="F42" s="7">
        <f t="shared" si="6"/>
        <v>0</v>
      </c>
      <c r="G42" s="3"/>
      <c r="H42" s="4"/>
      <c r="I42" s="10">
        <f t="shared" si="7"/>
        <v>0</v>
      </c>
      <c r="J42" s="3"/>
      <c r="K42" s="8">
        <f t="shared" si="8"/>
        <v>0</v>
      </c>
      <c r="L42" s="3"/>
      <c r="M42" s="5"/>
      <c r="N42" s="5"/>
      <c r="O42" s="5"/>
      <c r="P42" s="8">
        <f>SUM(M42:O42)</f>
        <v>0</v>
      </c>
    </row>
    <row r="43" spans="1:16" ht="19.5" customHeight="1">
      <c r="A43" s="3"/>
      <c r="B43" s="4"/>
      <c r="C43" s="4"/>
      <c r="D43" s="9">
        <f>F43+G43+I43+K43+L43+P43</f>
        <v>0</v>
      </c>
      <c r="E43" s="3"/>
      <c r="F43" s="7">
        <f t="shared" si="6"/>
        <v>0</v>
      </c>
      <c r="G43" s="3"/>
      <c r="H43" s="4"/>
      <c r="I43" s="10">
        <f t="shared" si="7"/>
        <v>0</v>
      </c>
      <c r="J43" s="3"/>
      <c r="K43" s="8">
        <f t="shared" si="8"/>
        <v>0</v>
      </c>
      <c r="L43" s="3"/>
      <c r="M43" s="5"/>
      <c r="N43" s="5"/>
      <c r="O43" s="5"/>
      <c r="P43" s="8">
        <f>SUM(M43:O43)</f>
        <v>0</v>
      </c>
    </row>
    <row r="44" spans="1:16" ht="19.5" customHeight="1">
      <c r="A44" s="3"/>
      <c r="B44" s="4"/>
      <c r="C44" s="3"/>
      <c r="D44" s="9">
        <f>F44+G44+I44+K44+L44+P44</f>
        <v>0</v>
      </c>
      <c r="E44" s="3"/>
      <c r="F44" s="7">
        <f t="shared" si="6"/>
        <v>0</v>
      </c>
      <c r="G44" s="3"/>
      <c r="H44" s="4"/>
      <c r="I44" s="10">
        <f t="shared" si="7"/>
        <v>0</v>
      </c>
      <c r="J44" s="3"/>
      <c r="K44" s="8">
        <f t="shared" si="8"/>
        <v>0</v>
      </c>
      <c r="L44" s="3"/>
      <c r="M44" s="5"/>
      <c r="N44" s="5"/>
      <c r="O44" s="5"/>
      <c r="P44" s="8">
        <f>SUM(M44:O44)</f>
        <v>0</v>
      </c>
    </row>
  </sheetData>
  <mergeCells count="10">
    <mergeCell ref="M25:P25"/>
    <mergeCell ref="A1:P1"/>
    <mergeCell ref="A2:P2"/>
    <mergeCell ref="E25:F25"/>
    <mergeCell ref="H25:I25"/>
    <mergeCell ref="J25:K25"/>
    <mergeCell ref="E4:F4"/>
    <mergeCell ref="H4:I4"/>
    <mergeCell ref="J4:K4"/>
    <mergeCell ref="M4:P4"/>
  </mergeCells>
  <printOptions/>
  <pageMargins left="0.75" right="0.75" top="1" bottom="1" header="0.4921259845" footer="0.492125984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Ruhstorfer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Ruhstorfer</dc:creator>
  <cp:keywords/>
  <dc:description/>
  <cp:lastModifiedBy>Weigl Helmut</cp:lastModifiedBy>
  <cp:lastPrinted>2009-01-24T12:55:22Z</cp:lastPrinted>
  <dcterms:created xsi:type="dcterms:W3CDTF">2005-01-07T00:42:52Z</dcterms:created>
  <dcterms:modified xsi:type="dcterms:W3CDTF">2009-01-27T12:25:18Z</dcterms:modified>
  <cp:category/>
  <cp:version/>
  <cp:contentType/>
  <cp:contentStatus/>
</cp:coreProperties>
</file>